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xl/drawings/drawing14.xml" ContentType="application/vnd.openxmlformats-officedocument.drawing+xml"/>
  <Override PartName="/xl/comments14.xml" ContentType="application/vnd.openxmlformats-officedocument.spreadsheetml.comments+xml"/>
  <Override PartName="/xl/drawings/drawing15.xml" ContentType="application/vnd.openxmlformats-officedocument.drawing+xml"/>
  <Override PartName="/xl/comments15.xml" ContentType="application/vnd.openxmlformats-officedocument.spreadsheetml.comments+xml"/>
  <Override PartName="/xl/drawings/drawing16.xml" ContentType="application/vnd.openxmlformats-officedocument.drawing+xml"/>
  <Override PartName="/xl/comments16.xml" ContentType="application/vnd.openxmlformats-officedocument.spreadsheetml.comments+xml"/>
  <Override PartName="/xl/drawings/drawing17.xml" ContentType="application/vnd.openxmlformats-officedocument.drawing+xml"/>
  <Override PartName="/xl/comments1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USUARIO\Desktop\COMITE GESTIÓN\2 REUNIÓN DEL COMITE\POA 2026\"/>
    </mc:Choice>
  </mc:AlternateContent>
  <xr:revisionPtr revIDLastSave="0" documentId="13_ncr:1_{3F4FAC8E-0BBF-43B6-BDAD-F15118BF931F}" xr6:coauthVersionLast="47" xr6:coauthVersionMax="47" xr10:uidLastSave="{00000000-0000-0000-0000-000000000000}"/>
  <bookViews>
    <workbookView xWindow="20595" yWindow="150" windowWidth="8070" windowHeight="15015" tabRatio="416" firstSheet="2" activeTab="2" xr2:uid="{00000000-000D-0000-FFFF-FFFF00000000}"/>
  </bookViews>
  <sheets>
    <sheet name="PLANEACIÓN" sheetId="7" state="hidden" r:id="rId1"/>
    <sheet name="FORMATO" sheetId="6" state="hidden" r:id="rId2"/>
    <sheet name="CUMPLIMIENTO" sheetId="45" r:id="rId3"/>
    <sheet name="CI" sheetId="40" r:id="rId4"/>
    <sheet name="SUBGERENCIA" sheetId="34" r:id="rId5"/>
    <sheet name="SUBDIRECCIÓN CIENTIFICA" sheetId="33" r:id="rId6"/>
    <sheet name="CALIDAD" sheetId="32" r:id="rId7"/>
    <sheet name="TH" sheetId="30" r:id="rId8"/>
    <sheet name="SST" sheetId="31" r:id="rId9"/>
    <sheet name="ALMACEN E INFRAESTRUCTURA" sheetId="35" r:id="rId10"/>
    <sheet name="CARTERA Y FACTURACIÓN" sheetId="36" r:id="rId11"/>
    <sheet name="PRESUPUESTO" sheetId="37" r:id="rId12"/>
    <sheet name="CONTABILIDAD" sheetId="38" r:id="rId13"/>
    <sheet name="SIAU" sheetId="39" r:id="rId14"/>
    <sheet name="PROYECTOS" sheetId="41" state="hidden" r:id="rId15"/>
    <sheet name="COSTOS" sheetId="42" r:id="rId16"/>
    <sheet name="CONTRATACIÓN" sheetId="43" r:id="rId17"/>
    <sheet name="SISTEMAS" sheetId="44" state="hidden" r:id="rId18"/>
  </sheets>
  <definedNames>
    <definedName name="_xlnm.Print_Area" localSheetId="3">CI!$B$2:$N$51</definedName>
    <definedName name="_xlnm.Print_Area" localSheetId="1">FORMATO!$B$2:$N$19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 i="45" l="1"/>
  <c r="E12" i="45"/>
  <c r="E10" i="45"/>
  <c r="E7" i="45"/>
  <c r="R24" i="40"/>
  <c r="R22" i="40"/>
  <c r="E11" i="45"/>
  <c r="E6" i="45"/>
  <c r="E13" i="45"/>
  <c r="E8" i="45"/>
  <c r="E15" i="45"/>
  <c r="E4" i="45"/>
  <c r="E3" i="45"/>
  <c r="R20" i="30"/>
  <c r="R18" i="7"/>
  <c r="R14" i="7"/>
  <c r="R45" i="32"/>
  <c r="N37" i="44"/>
  <c r="N40" i="43"/>
  <c r="N18" i="42"/>
  <c r="N18" i="41"/>
  <c r="N48" i="40"/>
  <c r="N25" i="39"/>
  <c r="N67" i="38"/>
  <c r="N37" i="37"/>
  <c r="N65" i="36"/>
  <c r="N34" i="35"/>
  <c r="N37" i="34"/>
  <c r="N41" i="33"/>
  <c r="N52" i="32"/>
  <c r="N46" i="31"/>
  <c r="N41" i="30"/>
  <c r="N33" i="7"/>
  <c r="N1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12" authorId="0" shapeId="0" xr:uid="{4CB982BC-A217-4FB5-93C9-EB031CADC9DA}">
      <text>
        <r>
          <rPr>
            <b/>
            <sz val="9"/>
            <color indexed="81"/>
            <rFont val="Tahoma"/>
            <family val="2"/>
          </rPr>
          <t>Autor:</t>
        </r>
        <r>
          <rPr>
            <sz val="9"/>
            <color indexed="81"/>
            <rFont val="Tahoma"/>
            <family val="2"/>
          </rPr>
          <t xml:space="preserve">
Describa los resultados obtenidos por la implementación de  cada una de las actividades , recuerde que es importante analizar los resultados frente a los productos de la actividad, resultados proyectados en Plan de desarrollo,  o demás requrimintos solicitados
Para redacción de la actividad incluir:
que hizo
Como lo hizo
Cuado se desarrollo la acvtidad
persons que se benefician
Resultado obtenido
Cada resultado que deben adjuntar la evidencia de cumplimiento. y debe corresponder a la actividad y producto solicitado.</t>
        </r>
      </text>
    </comment>
    <comment ref="P12" authorId="0" shapeId="0" xr:uid="{8F53EEF8-3FF3-4FB1-99CF-9B957D5E862D}">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C3C82ED5-9B73-4F7E-A6CF-F23B0806F238}">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1223DA3D-9C42-46F5-A2AD-5340E29C1A07}">
      <text>
        <r>
          <rPr>
            <b/>
            <sz val="9"/>
            <color indexed="81"/>
            <rFont val="Tahoma"/>
            <family val="2"/>
          </rPr>
          <t xml:space="preserve">Autor:
Esta Columna se diligencia Durante el Seguimiento. </t>
        </r>
        <r>
          <rPr>
            <sz val="9"/>
            <color indexed="81"/>
            <rFont val="Tahoma"/>
            <family val="2"/>
          </rPr>
          <t xml:space="preserve">
</t>
        </r>
      </text>
    </comment>
    <comment ref="S12" authorId="0" shapeId="0" xr:uid="{6BA1EA6E-6D2C-4F34-BEB6-AA5BAFE2BD21}">
      <text>
        <r>
          <rPr>
            <b/>
            <sz val="9"/>
            <color indexed="81"/>
            <rFont val="Tahoma"/>
            <family val="2"/>
          </rPr>
          <t>Autor:</t>
        </r>
        <r>
          <rPr>
            <sz val="9"/>
            <color indexed="81"/>
            <rFont val="Tahoma"/>
            <family val="2"/>
          </rPr>
          <t xml:space="preserve">
Registre acciones de mejora que desarrollara resultado de la evaluacion del 1er semestre,  con el fin de garantizar el cumplimiento de las metas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1AAAC645-EAFF-41F9-B18C-6D014E9680CC}">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ED75DF82-D851-43D5-934D-32849EDF12CA}">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709E965F-5C24-474D-9908-AD294AC7A332}">
      <text>
        <r>
          <rPr>
            <b/>
            <sz val="9"/>
            <color indexed="81"/>
            <rFont val="Tahoma"/>
            <family val="2"/>
          </rPr>
          <t xml:space="preserve">Autor:
Esta Columna se diligencia Durante el Seguimiento. </t>
        </r>
        <r>
          <rPr>
            <sz val="9"/>
            <color indexed="81"/>
            <rFont val="Tahoma"/>
            <family val="2"/>
          </rPr>
          <t xml:space="preserve">
</t>
        </r>
      </text>
    </comment>
    <comment ref="S12" authorId="0" shapeId="0" xr:uid="{75B3E174-3B99-4A7F-A969-68671F7D4D47}">
      <text>
        <r>
          <rPr>
            <b/>
            <sz val="9"/>
            <color indexed="81"/>
            <rFont val="Tahoma"/>
            <family val="2"/>
          </rPr>
          <t>Autor:</t>
        </r>
        <r>
          <rPr>
            <sz val="9"/>
            <color indexed="81"/>
            <rFont val="Tahoma"/>
            <family val="2"/>
          </rPr>
          <t xml:space="preserve">
Registre acciones de mejora que desarrollara resultado de la evaluacion del 1er semestre,  con el fin de garantizar el cumplimiento de las metas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Autor</author>
    <author>USUARIO</author>
  </authors>
  <commentList>
    <comment ref="P12" authorId="0" shapeId="0" xr:uid="{DB12D6B0-CD58-4F5A-AB91-DB782CF64010}">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43EA70D5-55B3-48EF-8DB7-62970463FE2B}">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BCA60836-5DB1-44C3-B1FB-B830871BA85D}">
      <text>
        <r>
          <rPr>
            <b/>
            <sz val="9"/>
            <color indexed="81"/>
            <rFont val="Tahoma"/>
            <family val="2"/>
          </rPr>
          <t xml:space="preserve">Autor:
Esta Columna se diligencia Durante el Seguimiento. </t>
        </r>
        <r>
          <rPr>
            <sz val="9"/>
            <color indexed="81"/>
            <rFont val="Tahoma"/>
            <family val="2"/>
          </rPr>
          <t xml:space="preserve">
</t>
        </r>
      </text>
    </comment>
    <comment ref="H35" authorId="1" shapeId="0" xr:uid="{F26C488D-02F4-4B19-98D7-A706BCC19807}">
      <text>
        <r>
          <rPr>
            <b/>
            <sz val="9"/>
            <color indexed="81"/>
            <rFont val="Tahoma"/>
            <family val="2"/>
          </rPr>
          <t>USUARIO:</t>
        </r>
        <r>
          <rPr>
            <sz val="9"/>
            <color indexed="81"/>
            <rFont val="Tahoma"/>
            <family val="2"/>
          </rPr>
          <t xml:space="preserve">
esto es uno de los items de cumplimiento tambien del indicador 11, esta en subgerencia poa</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59C9EBD8-3461-49C0-9922-EB9354C39597}">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6C4DC8FC-E1B1-4C78-AB86-4693895B37A5}">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3516AA50-443D-4FAE-88F7-6436E74F862C}">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1BE79EAC-BDB6-4389-8C82-04E6BEEFF956}">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2ECC9207-AC29-47D9-88C7-19683E12A608}">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CDF95D17-5E35-432A-B15B-7C2904CA5CC7}">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Autor</author>
    <author>USUARIO</author>
  </authors>
  <commentList>
    <comment ref="O12" authorId="0" shapeId="0" xr:uid="{8236837E-B43B-410E-83E0-4F8FE9CBA565}">
      <text>
        <r>
          <rPr>
            <b/>
            <sz val="9"/>
            <color indexed="81"/>
            <rFont val="Tahoma"/>
            <family val="2"/>
          </rPr>
          <t>Autor:</t>
        </r>
        <r>
          <rPr>
            <sz val="9"/>
            <color indexed="81"/>
            <rFont val="Tahoma"/>
            <family val="2"/>
          </rPr>
          <t xml:space="preserve">
Describa los resultados obtenidos por la implementación de  cada una de las actividades , recuerde que es importante analizar los resultados frente a los productos de la actividad, resultados proyectados en Plan de desarrollo,  o demás requrimintos solicitados
Para redacción de la actividad incluir:
que hizo
Como lo hizo
Cuado se desarrollo la acvtidad
persons que se benefician
Resultado obtenido
Cada resultado que deben adjuntar la evidencia de cumplimiento. y debe corresponder a la actividad y producto solicitado.</t>
        </r>
      </text>
    </comment>
    <comment ref="P12" authorId="0" shapeId="0" xr:uid="{49E8A7E9-7391-4994-9059-934D8D48558C}">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2E3D1F7A-C98E-40E6-B784-D806ED310F09}">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A12A6CC1-6A7E-4EB3-BED0-CF3CC2CBFBAA}">
      <text>
        <r>
          <rPr>
            <b/>
            <sz val="9"/>
            <color indexed="81"/>
            <rFont val="Tahoma"/>
            <family val="2"/>
          </rPr>
          <t xml:space="preserve">Autor:
Esta Columna se diligencia Durante el Seguimiento. </t>
        </r>
        <r>
          <rPr>
            <sz val="9"/>
            <color indexed="81"/>
            <rFont val="Tahoma"/>
            <family val="2"/>
          </rPr>
          <t xml:space="preserve">
</t>
        </r>
      </text>
    </comment>
    <comment ref="S12" authorId="0" shapeId="0" xr:uid="{53878DEE-DFEE-4D03-8B9A-A46DCFC1ED40}">
      <text>
        <r>
          <rPr>
            <b/>
            <sz val="9"/>
            <color indexed="81"/>
            <rFont val="Tahoma"/>
            <family val="2"/>
          </rPr>
          <t>Autor:</t>
        </r>
        <r>
          <rPr>
            <sz val="9"/>
            <color indexed="81"/>
            <rFont val="Tahoma"/>
            <family val="2"/>
          </rPr>
          <t xml:space="preserve">
Registre acciones de mejora que desarrollara resultado de la evaluacion del 1er semestre,  con el fin de garantizar el cumplimiento de las metas </t>
        </r>
      </text>
    </comment>
    <comment ref="M14" authorId="1" shapeId="0" xr:uid="{1CF648A2-2DA2-48A7-B903-0FE7DCAC9389}">
      <text>
        <r>
          <rPr>
            <b/>
            <sz val="9"/>
            <color indexed="81"/>
            <rFont val="Tahoma"/>
            <family val="2"/>
          </rPr>
          <t>USUARIO:</t>
        </r>
        <r>
          <rPr>
            <sz val="9"/>
            <color indexed="81"/>
            <rFont val="Tahoma"/>
            <family val="2"/>
          </rPr>
          <t xml:space="preserve">
EN EL PLAN DE DESARROLLO ESTE INDICADOR NO ES CONSECUENTE SU FORMULA CON LA META QUE PIDEN, POR ESO CREO QUE LO MEJOR SERIA CAMBIARLA AL 80%</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C3E4AC85-B580-4774-A468-22F7657DBAB0}">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31503AC5-8B62-45C3-9C06-E988F8ACC081}">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A6062C6D-4156-40A7-B9A6-C1F02B97B924}">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D1F34AA0-1852-4000-A14B-DCD0BF6E7A30}">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B5DA3962-A7D2-40FE-B5C7-057F2ABFA6F1}">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8E3D4541-7C71-4C74-9F6B-7C828932484C}">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12" authorId="0" shapeId="0" xr:uid="{B307FA2E-1022-4AEA-8CAA-389B921772B5}">
      <text>
        <r>
          <rPr>
            <b/>
            <sz val="9"/>
            <color indexed="81"/>
            <rFont val="Tahoma"/>
            <family val="2"/>
          </rPr>
          <t>Autor:</t>
        </r>
        <r>
          <rPr>
            <sz val="9"/>
            <color indexed="81"/>
            <rFont val="Tahoma"/>
            <family val="2"/>
          </rPr>
          <t xml:space="preserve">
Describa los resultados obtenidos por la implementación de  cada una de las actividades , recuerde que es importante analizar los resultados frente a los productos de la actividad, resultados proyectados en Plan de desarrollo,  o demás requrimintos solicitados
Para redacción de la actividad incluir:
que hizo
Como lo hizo
Cuado se desarrollo la acvtidad
persons que se benefician
Resultado obtenido
Cada resultado que deben adjuntar la evidencia de cumplimiento. y debe corresponder a la actividad y producto solicitado.</t>
        </r>
      </text>
    </comment>
    <comment ref="P12" authorId="0" shapeId="0" xr:uid="{51A2B514-0CD3-4A0D-AA01-CCDC4B75E7CC}">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A6E31A82-BC35-4F4E-B3FB-14EFD77B3968}">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402BF064-CED9-46DA-9AA4-E8B4CB1D4FE5}">
      <text>
        <r>
          <rPr>
            <b/>
            <sz val="9"/>
            <color indexed="81"/>
            <rFont val="Tahoma"/>
            <family val="2"/>
          </rPr>
          <t xml:space="preserve">Autor:
Esta Columna se diligencia Durante el Seguimiento. </t>
        </r>
        <r>
          <rPr>
            <sz val="9"/>
            <color indexed="81"/>
            <rFont val="Tahoma"/>
            <family val="2"/>
          </rPr>
          <t xml:space="preserve">
</t>
        </r>
      </text>
    </comment>
    <comment ref="S12" authorId="0" shapeId="0" xr:uid="{DE48134E-AD34-4DE0-AC7C-94A4B2D86A11}">
      <text>
        <r>
          <rPr>
            <b/>
            <sz val="9"/>
            <color indexed="81"/>
            <rFont val="Tahoma"/>
            <family val="2"/>
          </rPr>
          <t>Autor:</t>
        </r>
        <r>
          <rPr>
            <sz val="9"/>
            <color indexed="81"/>
            <rFont val="Tahoma"/>
            <family val="2"/>
          </rPr>
          <t xml:space="preserve">
Registre acciones de mejora que desarrollara resultado de la evaluacion del 1er semestre,  con el fin de garantizar el cumplimiento de las metas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12" authorId="0" shapeId="0" xr:uid="{CBD89050-62A9-4A73-9999-C03A08CA4A76}">
      <text>
        <r>
          <rPr>
            <b/>
            <sz val="9"/>
            <color indexed="81"/>
            <rFont val="Tahoma"/>
            <family val="2"/>
          </rPr>
          <t>Autor:</t>
        </r>
        <r>
          <rPr>
            <sz val="9"/>
            <color indexed="81"/>
            <rFont val="Tahoma"/>
            <family val="2"/>
          </rPr>
          <t xml:space="preserve">
Describa los resultados obtenidos por la implementación de  cada una de las actividades , recuerde que es importante analizar los resultados frente a los productos de la actividad, resultados proyectados en Plan de desarrollo,  o demás requrimintos solicitados
Para redacción de la actividad incluir:
que hizo
Como lo hizo
Cuado se desarrollo la acvtidad
persons que se benefician
Resultado obtenido
Cada resultado que deben adjuntar la evidencia de cumplimiento. y debe corresponder a la actividad y producto solicitado.</t>
        </r>
      </text>
    </comment>
    <comment ref="P12" authorId="0" shapeId="0" xr:uid="{CC37F06C-579F-4F6A-AADA-ED4459353462}">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05209CE4-979D-4E79-BCD2-8E0DA4F5E43F}">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D6CF282F-3707-4D56-B2AE-B16622623E0B}">
      <text>
        <r>
          <rPr>
            <b/>
            <sz val="9"/>
            <color indexed="81"/>
            <rFont val="Tahoma"/>
            <family val="2"/>
          </rPr>
          <t xml:space="preserve">Autor:
Esta Columna se diligencia Durante el Seguimiento. </t>
        </r>
        <r>
          <rPr>
            <sz val="9"/>
            <color indexed="81"/>
            <rFont val="Tahoma"/>
            <family val="2"/>
          </rPr>
          <t xml:space="preserve">
</t>
        </r>
      </text>
    </comment>
    <comment ref="S12" authorId="0" shapeId="0" xr:uid="{D0D0069E-E554-43DA-A5D9-D52D2F427B24}">
      <text>
        <r>
          <rPr>
            <b/>
            <sz val="9"/>
            <color indexed="81"/>
            <rFont val="Tahoma"/>
            <family val="2"/>
          </rPr>
          <t>Autor:</t>
        </r>
        <r>
          <rPr>
            <sz val="9"/>
            <color indexed="81"/>
            <rFont val="Tahoma"/>
            <family val="2"/>
          </rPr>
          <t xml:space="preserve">
Registre acciones de mejora que desarrollara resultado de la evaluacion del 1er semestre,  con el fin de garantizar el cumplimiento de las metas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3E68AF55-0EFA-4BE1-A7A9-ECC97F24D369}">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8B3A77F5-5A19-4C46-9861-85A7BCC6089B}">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0D9F6F19-DFF6-4911-AED0-8BCC4E3EDD43}">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29840F6F-A65D-42C7-A76E-31D95AF6E397}">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7ED0A2AE-44C3-46BC-B269-AF7305FD8A71}">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ABB40374-641A-4E4B-9D7C-60B05B58D84C}">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E1F60FDC-2747-421E-AE97-110ED8E9AA5B}">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8C72FCC8-CDFE-4481-88E7-F8F3F59C25FD}">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10060145-1E10-4945-8D45-4EDD7C5CAF01}">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O12" authorId="0" shapeId="0" xr:uid="{B3CAC8B8-E136-44E7-BE23-0EB9F435E98E}">
      <text>
        <r>
          <rPr>
            <b/>
            <sz val="9"/>
            <color indexed="81"/>
            <rFont val="Tahoma"/>
            <family val="2"/>
          </rPr>
          <t>Autor:</t>
        </r>
        <r>
          <rPr>
            <sz val="9"/>
            <color indexed="81"/>
            <rFont val="Tahoma"/>
            <family val="2"/>
          </rPr>
          <t xml:space="preserve">
Describa los resultados obtenidos por la implementación de  cada una de las actividades , recuerde que es importante analizar los resultados frente a los productos de la actividad, resultados proyectados en Plan de desarrollo,  o demás requrimintos solicitados
Para redacción de la actividad incluir:
que hizo
Como lo hizo
Cuado se desarrollo la acvtidad
persons que se benefician
Resultado obtenido
Cada resultado que deben adjuntar la evidencia de cumplimiento. y debe corresponder a la actividad y producto solicitado.</t>
        </r>
      </text>
    </comment>
    <comment ref="P12" authorId="0" shapeId="0" xr:uid="{B012FB80-BF15-4726-ABB4-91078A181FD8}">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5785B990-E7E0-4C83-AF61-A9EA25095A23}">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7B8402A8-5B54-4D4B-ABC7-75668B64BB26}">
      <text>
        <r>
          <rPr>
            <b/>
            <sz val="9"/>
            <color indexed="81"/>
            <rFont val="Tahoma"/>
            <family val="2"/>
          </rPr>
          <t xml:space="preserve">Autor:
Esta Columna se diligencia Durante el Seguimiento. </t>
        </r>
        <r>
          <rPr>
            <sz val="9"/>
            <color indexed="81"/>
            <rFont val="Tahoma"/>
            <family val="2"/>
          </rPr>
          <t xml:space="preserve">
</t>
        </r>
      </text>
    </comment>
    <comment ref="S12" authorId="0" shapeId="0" xr:uid="{9391FEF8-AA07-4573-A827-AA424697CF2F}">
      <text>
        <r>
          <rPr>
            <b/>
            <sz val="9"/>
            <color indexed="81"/>
            <rFont val="Tahoma"/>
            <family val="2"/>
          </rPr>
          <t>Autor:</t>
        </r>
        <r>
          <rPr>
            <sz val="9"/>
            <color indexed="81"/>
            <rFont val="Tahoma"/>
            <family val="2"/>
          </rPr>
          <t xml:space="preserve">
Registre acciones de mejora que desarrollara resultado de la evaluacion del 1er semestre,  con el fin de garantizar el cumplimiento de las metas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1" authorId="0" shapeId="0" xr:uid="{CFA0E29A-C538-4B50-9CB8-2C19472DCD7B}">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1" authorId="0" shapeId="0" xr:uid="{52C58BAD-12B5-486C-A3BB-557291EE5C05}">
      <text>
        <r>
          <rPr>
            <b/>
            <sz val="9"/>
            <color indexed="81"/>
            <rFont val="Tahoma"/>
            <family val="2"/>
          </rPr>
          <t>Autor:</t>
        </r>
        <r>
          <rPr>
            <sz val="9"/>
            <color indexed="81"/>
            <rFont val="Tahoma"/>
            <family val="2"/>
          </rPr>
          <t xml:space="preserve">
Validar l el valor del presupuesto ejecutado por cada actividad cuando aplique</t>
        </r>
      </text>
    </comment>
    <comment ref="R11" authorId="0" shapeId="0" xr:uid="{C2F63B79-EFC5-4EB6-B1FD-8CD3C3918B86}">
      <text>
        <r>
          <rPr>
            <b/>
            <sz val="9"/>
            <color indexed="81"/>
            <rFont val="Tahoma"/>
            <family val="2"/>
          </rPr>
          <t xml:space="preserve">Autor:
Esta Columna se diligencia Durante el Seguimiento. </t>
        </r>
        <r>
          <rPr>
            <sz val="9"/>
            <color indexed="81"/>
            <rFont val="Tahoma"/>
            <family val="2"/>
          </rPr>
          <t xml:space="preserve">
</t>
        </r>
      </text>
    </comment>
    <comment ref="S11" authorId="0" shapeId="0" xr:uid="{54AA9CFB-04DE-4858-BED5-E4252CD8CEDF}">
      <text>
        <r>
          <rPr>
            <b/>
            <sz val="9"/>
            <color indexed="81"/>
            <rFont val="Tahoma"/>
            <family val="2"/>
          </rPr>
          <t>Autor:</t>
        </r>
        <r>
          <rPr>
            <sz val="9"/>
            <color indexed="81"/>
            <rFont val="Tahoma"/>
            <family val="2"/>
          </rPr>
          <t xml:space="preserve">
Registre acciones de mejora que desarrollara resultado de la evaluacion del 1er semestre,  con el fin de garantizar el cumplimiento de las metas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0EFFFF6D-CC95-4483-AB89-74BBB0BD98D2}">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383CC507-3BEA-4C28-936B-23DD437C761B}">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0D3C5959-5003-4872-980A-C1BE1C826EAE}">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P12" authorId="0" shapeId="0" xr:uid="{71B69E1F-95CE-4685-AE34-5387815441A2}">
      <text>
        <r>
          <rPr>
            <b/>
            <sz val="9"/>
            <color indexed="81"/>
            <rFont val="Tahoma"/>
            <family val="2"/>
          </rPr>
          <t>Autor:</t>
        </r>
        <r>
          <rPr>
            <sz val="9"/>
            <color indexed="81"/>
            <rFont val="Tahoma"/>
            <family val="2"/>
          </rPr>
          <t xml:space="preserve">
relacione el medio en la cual se soporta la evidencia. Ubicación - nombre.
Favor relacionar en una carpeta digital evidencia por actividad</t>
        </r>
      </text>
    </comment>
    <comment ref="Q12" authorId="0" shapeId="0" xr:uid="{E8836A9E-A955-496E-A3CD-6C5C9E51A1A4}">
      <text>
        <r>
          <rPr>
            <b/>
            <sz val="9"/>
            <color indexed="81"/>
            <rFont val="Tahoma"/>
            <family val="2"/>
          </rPr>
          <t>Autor:</t>
        </r>
        <r>
          <rPr>
            <sz val="9"/>
            <color indexed="81"/>
            <rFont val="Tahoma"/>
            <family val="2"/>
          </rPr>
          <t xml:space="preserve">
Validar l el valor del presupuesto ejecutado por cada actividad cuando aplique</t>
        </r>
      </text>
    </comment>
    <comment ref="R12" authorId="0" shapeId="0" xr:uid="{7A77B7EA-E179-4625-828D-684C65E32EBE}">
      <text>
        <r>
          <rPr>
            <b/>
            <sz val="9"/>
            <color indexed="81"/>
            <rFont val="Tahoma"/>
            <family val="2"/>
          </rPr>
          <t xml:space="preserve">Autor:
Esta Columna se diligencia Durante el Seguimiento. </t>
        </r>
        <r>
          <rPr>
            <sz val="9"/>
            <color indexed="81"/>
            <rFont val="Tahoma"/>
            <family val="2"/>
          </rPr>
          <t xml:space="preserve">
</t>
        </r>
      </text>
    </comment>
  </commentList>
</comments>
</file>

<file path=xl/sharedStrings.xml><?xml version="1.0" encoding="utf-8"?>
<sst xmlns="http://schemas.openxmlformats.org/spreadsheetml/2006/main" count="2369" uniqueCount="1271">
  <si>
    <t>CÓDIGO</t>
  </si>
  <si>
    <t>VERSIÓN</t>
  </si>
  <si>
    <t>EMISIÓN</t>
  </si>
  <si>
    <t>PÁGINA</t>
  </si>
  <si>
    <t>Proceso: Planeación y Gestión 
Subproceso: Planeación Estrategica</t>
  </si>
  <si>
    <t>GESTIÓN CON VALORES PARA RESULTADOS</t>
  </si>
  <si>
    <t>PROCESO:</t>
  </si>
  <si>
    <t>RESPONSABLE:</t>
  </si>
  <si>
    <t>CARGO:</t>
  </si>
  <si>
    <t>CRONOGRAMA PROPUESTO</t>
  </si>
  <si>
    <t>PRODUCTO DE LA ACTIVIDAD</t>
  </si>
  <si>
    <t>INDICADOR</t>
  </si>
  <si>
    <t>META</t>
  </si>
  <si>
    <t>DIMENSIÓN MIPG</t>
  </si>
  <si>
    <t>Estrategia</t>
  </si>
  <si>
    <t>ACTIVIDAD</t>
  </si>
  <si>
    <t>FECHA DE INICIO</t>
  </si>
  <si>
    <t>FECHA DE FINALIZACIÓN</t>
  </si>
  <si>
    <t>TOTAL</t>
  </si>
  <si>
    <t>FIRMA DEL RESPONSABLE</t>
  </si>
  <si>
    <t>FIRMA JEFE INMEDIATO</t>
  </si>
  <si>
    <t>FIRMA GERENTE</t>
  </si>
  <si>
    <t>PLAN DE DESARROLLO INSTITICIONAL 2024-2028</t>
  </si>
  <si>
    <t>Objetivo de Calidad</t>
  </si>
  <si>
    <t>Objetivo Estratégico</t>
  </si>
  <si>
    <t>PLAN- PROGRAMA- PROYECTO</t>
  </si>
  <si>
    <t>PLAN OPERATIVO</t>
  </si>
  <si>
    <t>Contribuir a la disminución de la morbiliddad de la población objeto</t>
  </si>
  <si>
    <t>Facilitar escenarios que permitan la participación e interacción con los ciudadanos</t>
  </si>
  <si>
    <t>Fortalecer la participación ciudadana, el control social y la difusicón de la información</t>
  </si>
  <si>
    <t>Rendición de cuentas parciales y audiencia de rendición de cuentas.</t>
  </si>
  <si>
    <t>Realizar  la audiencia de rendición de cuentas a la comunidad (2025) de acuerdo al plan de rendición de cuentas.</t>
  </si>
  <si>
    <t>Realizar las rendiciones de cuenta parciales  de acuerdo al plan de rendición de cuentas (2026)</t>
  </si>
  <si>
    <t>Informe de realización de cada evento.</t>
  </si>
  <si>
    <t>No. De eventos de rendición de cuentas cumplidas *100/ No. Total de Eventos de rendición de cuentas de ley.</t>
  </si>
  <si>
    <t>SEGUIMIENTO PLAN OPERATIVO ANUAL 2026</t>
  </si>
  <si>
    <t>EVIDENCIA DE CUMPLIMIENTO</t>
  </si>
  <si>
    <t>Indicador - Resultado</t>
  </si>
  <si>
    <t>ACCIONES DE MEJORAMIENTO</t>
  </si>
  <si>
    <t>PRESUPUESTO APROBADO</t>
  </si>
  <si>
    <t xml:space="preserve">DESCRIPCIÓN DEL  CUMPLIMIENTO POA FRENTE A RESULTADOS OBTENIDOS </t>
  </si>
  <si>
    <t>PRESUPUESTO EJECUTADO</t>
  </si>
  <si>
    <t>1ER TRIMESTRE:
2DO TRIMESTRE:
3ER TRIMESTRE:
4TO TRIMESTRE:</t>
  </si>
  <si>
    <t>F-APG-05</t>
  </si>
  <si>
    <t>PLANEACIÓN</t>
  </si>
  <si>
    <t>SAMANTA DE LA HOZ PAREJA</t>
  </si>
  <si>
    <t>JEFE DE PLANEACIÓN</t>
  </si>
  <si>
    <t>PRESUPUESTO</t>
  </si>
  <si>
    <t>Plan operativo Planeación</t>
  </si>
  <si>
    <t>Definir el procedimiento y la metodología para la rendición de cuentas a la comunidad.</t>
  </si>
  <si>
    <t>No. De acciones implementadas / No. De acciones programadas en el ejercicio de la rendición de cuentas.</t>
  </si>
  <si>
    <t>≥ 70%</t>
  </si>
  <si>
    <t>DIRECCIONAMIENTO ESTRATEGICO Y PLANEACIÓN</t>
  </si>
  <si>
    <t xml:space="preserve">
Gestión de Ejecución del Plan de Desarrollo Institucional  - Indicador No.3 PG: 
Propuesta: evaluar el cumplimiento  de los 34 indicadores planteados en el Plan de Desarrollo 2024 - 2028 </t>
  </si>
  <si>
    <t xml:space="preserve">Informe del responsable de Planeación: debe contener como mínimo: 
El Listado de las metas del Plan Operativo Anual 
del Plan de desarrollo aprobado, programadas 
en la vigencia objeto de evaluación, indicando el 
estado de cumplimiento de cada una de ellas 
(SI/NO) y el cálculo del indicador. </t>
  </si>
  <si>
    <t xml:space="preserve">Número de metas del Plan Operativo Anual 
cumplidas en la vigencia objeto de la evaluación 
/ Número de metas del Plan Operativo Anual 
programadas en la vigencia objeto de la 
evaluación. </t>
  </si>
  <si>
    <t xml:space="preserve">≥ 0,90 </t>
  </si>
  <si>
    <t>Ejecución Planes Operativos 2026:
Formulación, aprobación ante el COMITÉ DE GESTIÓN Y DESEMPEÑO  y seguimiento de los planes operativos anuales de los diferentes procesos</t>
  </si>
  <si>
    <t>POA´S EJECUTADOS y evidencia anexa las actividades de cada uno de los procesos.</t>
  </si>
  <si>
    <t xml:space="preserve">Número de Planes Operativos Anuales
cumplidos en la vigencia objeto de la evaluación 
/ Número  de Planes Operativos Anuales
programadas en la vigencia objeto de la 
evaluación. </t>
  </si>
  <si>
    <t>≥ 0,90</t>
  </si>
  <si>
    <t>Actualización del Modelo de Operación por Procesos en concordancia con el modelo guia del MIPG</t>
  </si>
  <si>
    <r>
      <rPr>
        <b/>
        <sz val="10"/>
        <rFont val="Montserrat"/>
      </rPr>
      <t>1</t>
    </r>
    <r>
      <rPr>
        <sz val="10"/>
        <rFont val="Montserrat"/>
      </rPr>
      <t xml:space="preserve">. Modelo de Operación por Procesos aprobado por el Comité de Gestión y Desempeño Institucional publicado en la pagina web oficial de la E.S.E.
</t>
    </r>
    <r>
      <rPr>
        <b/>
        <sz val="10"/>
        <rFont val="Montserrat"/>
      </rPr>
      <t>2</t>
    </r>
    <r>
      <rPr>
        <sz val="10"/>
        <rFont val="Montserrat"/>
      </rPr>
      <t>. Acta de Asistencia Socialización.</t>
    </r>
  </si>
  <si>
    <t>No de Modelos de Operación de Procesos aprobados y publicados durante la vigencia</t>
  </si>
  <si>
    <t xml:space="preserve"> ≥ 1  Modelo</t>
  </si>
  <si>
    <t>Aprobación por parte del COMITÉ DE GESTIÓN Y DESEMPEÑO  de la actualización del Modelo de operación por procesos.</t>
  </si>
  <si>
    <t>Socialización al personal de la actualización del Modelo de operación por procesos.</t>
  </si>
  <si>
    <t>Fichas técnicas del Plan de Gestión:
Generar Documento Técnico del Procedimiento establecido para la evaluación del Plan de Gestión con las fichas tecnicas usadas por la entidad para hacer la evaluación final de los indicadores utilizados para medir el logro de los objetivos institucionales y cumplimiento de las metas de la Resolución 408 de 2018.
Contenido: 
a. Objetivo o descripción
b. Fórmula de cálculo
c. Periodicidad de medición
d. Fuente de información
e. Unidad de medida
f. Línea base
g. Metas
h. Responsable de medición</t>
  </si>
  <si>
    <t>Documento Técnico de Procedimiento Evaluación Anual del Genrente, socializado y aprobado con el comité de Gestión y Desempeño.</t>
  </si>
  <si>
    <t xml:space="preserve">No. De Procedimientos </t>
  </si>
  <si>
    <t>≥ 1  Procedimiento</t>
  </si>
  <si>
    <t>INFORMACIÓN Y COMUNICACIÓN</t>
  </si>
  <si>
    <t>Asesorar a los lideres de procesos para la elaboración del mapa de riesgos.</t>
  </si>
  <si>
    <r>
      <rPr>
        <b/>
        <sz val="10"/>
        <rFont val="Montserrat"/>
      </rPr>
      <t>1.</t>
    </r>
    <r>
      <rPr>
        <sz val="10"/>
        <rFont val="Montserrat"/>
      </rPr>
      <t xml:space="preserve"> Politica de Gestión del Riesgo aprobada por el Comité de Gestión y Desempeño Institucional publicado en la pagina web oficial de la E.S.E.
</t>
    </r>
    <r>
      <rPr>
        <b/>
        <sz val="10"/>
        <rFont val="Montserrat"/>
      </rPr>
      <t>2.</t>
    </r>
    <r>
      <rPr>
        <sz val="10"/>
        <rFont val="Montserrat"/>
      </rPr>
      <t xml:space="preserve"> Acta de Asistencia Socialización.
</t>
    </r>
    <r>
      <rPr>
        <b/>
        <sz val="10"/>
        <rFont val="Montserrat"/>
      </rPr>
      <t xml:space="preserve">3. </t>
    </r>
    <r>
      <rPr>
        <sz val="10"/>
        <rFont val="Montserrat"/>
      </rPr>
      <t>Matriz Mapa de Riesgos.</t>
    </r>
  </si>
  <si>
    <t>No. De politicas de riesgo aprobadas durante la vigencia</t>
  </si>
  <si>
    <t xml:space="preserve"> ≥ 1  Politica</t>
  </si>
  <si>
    <t>Aprobación Politica de Gestión del Riesgo por parte del Comite de Gestión y Desempeño Institucional,  donde se incluya la identidicación de: causa, probabilidad e impacto con enfoque de derechos fundamentales, Nivel de severidad y  Controles asociados.</t>
  </si>
  <si>
    <t>3/082026</t>
  </si>
  <si>
    <t>Socialización al personal de la Politica de Gestión del Riesgo.</t>
  </si>
  <si>
    <t>Link de Transparencia
Consolidar, Estructurar y organizar información competente a la solicitada según el ITA.</t>
  </si>
  <si>
    <t>Publicación en la página web.</t>
  </si>
  <si>
    <t>Link de Transparencia</t>
  </si>
  <si>
    <t>SI</t>
  </si>
  <si>
    <t>Ampliar la cobertura en la prestación de Servicios de Promoción y Mantenimiento de la salud en ela comunidad.</t>
  </si>
  <si>
    <t>Gestionar y planear para la sostenibilidad financiera.</t>
  </si>
  <si>
    <t>Fomento de la sostenibilidad financiera.</t>
  </si>
  <si>
    <t>Programa de Transparencia y Ética Pública.</t>
  </si>
  <si>
    <t>Conformar equipo de trabajo para establecer y desarrollar la metodologia para la  formulación del PTEP</t>
  </si>
  <si>
    <r>
      <rPr>
        <b/>
        <sz val="10"/>
        <rFont val="Montserrat"/>
      </rPr>
      <t xml:space="preserve">1. </t>
    </r>
    <r>
      <rPr>
        <sz val="10"/>
        <rFont val="Montserrat"/>
      </rPr>
      <t xml:space="preserve">Programa de Transparencia y Ética Pública. Aprobado por el comité de gestión y desempeñol.
</t>
    </r>
    <r>
      <rPr>
        <b/>
        <sz val="10"/>
        <rFont val="Montserrat"/>
      </rPr>
      <t>2.</t>
    </r>
    <r>
      <rPr>
        <sz val="10"/>
        <rFont val="Montserrat"/>
      </rPr>
      <t xml:space="preserve"> Plan de Transición Programa de Transparencia y Ética Pública (PTEP) Va incluido en el programa.
</t>
    </r>
    <r>
      <rPr>
        <b/>
        <sz val="10"/>
        <rFont val="Montserrat"/>
      </rPr>
      <t xml:space="preserve">3. </t>
    </r>
    <r>
      <rPr>
        <sz val="10"/>
        <rFont val="Montserrat"/>
      </rPr>
      <t>PUBLICACIÓN EN LA PÁG WEB # 4.17</t>
    </r>
  </si>
  <si>
    <t>Acta de reunión del Comité de Gestión y Desempeño Institucional donde se conforma el equipo de trabajo y programa la proxima reunión</t>
  </si>
  <si>
    <t>Presentar para aprobación  por el Comité de Gestión y Desempeño el Programa de Transparencia y Ética Pública.</t>
  </si>
  <si>
    <t>No. De programas de transparencia y ética pública aprobadas durante la vigencia</t>
  </si>
  <si>
    <t xml:space="preserve"> ≥ 1  Programa</t>
  </si>
  <si>
    <t>Socializar las actividades del PTEP con los responsables para crear una mesa de trabajo y comenzar su ejecución.</t>
  </si>
  <si>
    <t>No. De Metas alcanzadas / No. Total de Metas plasmadas en el Plan de Transición Programa de Transparencia y Ética Pública (PTEP)</t>
  </si>
  <si>
    <t>Rendición Formulario Unico de Reporte y Avance de Gestión - FURAG</t>
  </si>
  <si>
    <t>Certificado de dilingenciamiento del FURAG (DAFP)</t>
  </si>
  <si>
    <t>No. De certificados de diligenciamiento</t>
  </si>
  <si>
    <t>≥  1 certificado</t>
  </si>
  <si>
    <t>Circulares Externa 008 de 2018 de la Superintendencia Nacional de Salud (Indicador No.10):
Rendición de cuentas de la gestión anual</t>
  </si>
  <si>
    <t>Soporte de reporte en la pág web de la Supersalud del FORMATO GT003</t>
  </si>
  <si>
    <t>No. Reportes en la vigencia</t>
  </si>
  <si>
    <t>≥  1 reporte anual</t>
  </si>
  <si>
    <t>Samanta De La Hoz Pareja</t>
  </si>
  <si>
    <t>Francisco Fonseca Amaris</t>
  </si>
  <si>
    <r>
      <rPr>
        <b/>
        <sz val="10"/>
        <rFont val="Montserrat"/>
      </rPr>
      <t xml:space="preserve">1. </t>
    </r>
    <r>
      <rPr>
        <sz val="10"/>
        <rFont val="Montserrat"/>
      </rPr>
      <t xml:space="preserve">Acto Administrativo 2026.
</t>
    </r>
    <r>
      <rPr>
        <b/>
        <sz val="10"/>
        <rFont val="Montserrat"/>
      </rPr>
      <t xml:space="preserve">
2.  </t>
    </r>
    <r>
      <rPr>
        <sz val="10"/>
        <rFont val="Montserrat"/>
      </rPr>
      <t>Actas de reunión.</t>
    </r>
  </si>
  <si>
    <t xml:space="preserve"> Informe Anual de ejecución del cronograma de creación de laboratorios propios de innovación.</t>
  </si>
  <si>
    <t xml:space="preserve">Modelo de Gestión y Gobierno de TI aprobado por el comité </t>
  </si>
  <si>
    <t>Informe Anual de ejecución del cronograma.</t>
  </si>
  <si>
    <t>Informe semestral de seguimiento</t>
  </si>
  <si>
    <t>Informe sobre verificación y cumplimiento de normas sobre derechos de autor en uso de software a la dirección electronica asesores@derautor.gov.co</t>
  </si>
  <si>
    <t>Soporte de Reporte en el SIHO WORK del Ministerio de Protección Social</t>
  </si>
  <si>
    <t>Presupuesto aprobado publicado en la página web</t>
  </si>
  <si>
    <t>Sopote del cargue en la plataforma de SIA CONTRALORIA</t>
  </si>
  <si>
    <t>Soporte de envio al correo de la Secretaria Departamental de Salud</t>
  </si>
  <si>
    <t>Informe Trimestral del Comité de Historia Clínica que como mínimo contenga: Referencia del Acto Admnistrativo de adopción de las Guías, definición y cuantificación de la muestra utilizada y aplicación de la formula del indicador.</t>
  </si>
  <si>
    <t>Informe Trimestral del Comité de HC que como mínimo contenga: Referencia al Acto Administrativo de adopción de las Guías, definición y cuantificación de la muestra utilizada y aplicación de la fórmula del indicador.</t>
  </si>
  <si>
    <t>Informe Trimestral del Reingreso por el servicio de urgencias con la Ficha Técnica de la página Web del SIHO del Ministerio de Salud y Protección Social.</t>
  </si>
  <si>
    <t>Informe trimestral de ejecución del plan de mejoramiento de la Estrategia Anual de Participación Ciudadana ante el Comité de Gestión y Desempeño.</t>
  </si>
  <si>
    <t xml:space="preserve"> Politica de Gestión del Conocimiento e Innovación aprobada por el Comité de Gestión y Desempeño.</t>
  </si>
  <si>
    <t>PLAN OPERATIVO ANUAL 2026</t>
  </si>
  <si>
    <t>F-APG-02</t>
  </si>
  <si>
    <t>TALENTO HUMANO</t>
  </si>
  <si>
    <t>OSCAR RODRIGUEZ</t>
  </si>
  <si>
    <t>ASESOR TALENTO HUMANO</t>
  </si>
  <si>
    <t>POLITICA DE TALENTO HUMANO</t>
  </si>
  <si>
    <t>Garantizar la bioseguridad en
el personal de la institución</t>
  </si>
  <si>
    <t>Bienestar institucional para
efectividad institucional</t>
  </si>
  <si>
    <t>Gestión integral del talento
humano</t>
  </si>
  <si>
    <t>Plan de Capacitación</t>
  </si>
  <si>
    <t>Actualizar e implementar  las actividades del Plan de Capacitaciones para los servidores de la ESE</t>
  </si>
  <si>
    <t>Plan de capacitacion-  informe de seguimiento semestral a la ejecución del plan
Listados de asistencia</t>
  </si>
  <si>
    <t>(No de actividades realizadas en el periodo / No de actividades aprobadas en el programa )*100</t>
  </si>
  <si>
    <t>≥ 90% de cumplimiento del programa</t>
  </si>
  <si>
    <t>Programa de Bienestar social e incentivos</t>
  </si>
  <si>
    <t>Actualizar e implementar las actividades del Plan de Bienestar Social  e incentivos</t>
  </si>
  <si>
    <t>Plan de bienestar social e incentivos- informe semestral de seguimiento a la ejecución del plan
Listados de asistencia</t>
  </si>
  <si>
    <t>Plan opertivo del Talento Humano</t>
  </si>
  <si>
    <t>Formular y presentar para aprobación el  Plan Estratégico de Talento Humano</t>
  </si>
  <si>
    <t>Plan Estratégico de Talento Humano  publicado en página web</t>
  </si>
  <si>
    <t>No de planes aprobados</t>
  </si>
  <si>
    <t>≥ 1 plan</t>
  </si>
  <si>
    <t>Implementar el  Plan Estratégico de Talento Humano aprobado</t>
  </si>
  <si>
    <t>Informe de seguimiento semestral a la ejecución de actividades</t>
  </si>
  <si>
    <t>No deactividades realizadas /  total de actividades programadas*100</t>
  </si>
  <si>
    <t>≥ 90% de cumplimiento de la programación</t>
  </si>
  <si>
    <t>Realizar actividades de Inducción y reinducción al personal</t>
  </si>
  <si>
    <t>Informe de seguimiento semestral a la ejecución de actividades de inducción y reinducción - listados de asistencia</t>
  </si>
  <si>
    <t>No de induciones o reinduciones realizadas /  total de inducciones o reinduciones programadas*100</t>
  </si>
  <si>
    <t xml:space="preserve">1.Provisionar empleos vacantes cuando se requiera 
2.Reporte del plan anual de vacantes DAFP </t>
  </si>
  <si>
    <t>1. Cuando lo requieran
2. 22/04/2026</t>
  </si>
  <si>
    <r>
      <rPr>
        <b/>
        <sz val="10"/>
        <rFont val="Montserrat"/>
      </rPr>
      <t xml:space="preserve">1. </t>
    </r>
    <r>
      <rPr>
        <sz val="10"/>
        <rFont val="Montserrat"/>
      </rPr>
      <t xml:space="preserve">Plan anual de vacancia - 
</t>
    </r>
    <r>
      <rPr>
        <b/>
        <sz val="10"/>
        <rFont val="Montserrat"/>
      </rPr>
      <t>2.</t>
    </r>
    <r>
      <rPr>
        <sz val="10"/>
        <rFont val="Montserrat"/>
      </rPr>
      <t xml:space="preserve"> Evidencia reporte DAFP</t>
    </r>
  </si>
  <si>
    <t>1. No de planes aprobados
2. No de reportes presentados/total de reportes solicitados *100</t>
  </si>
  <si>
    <t>1. ≥ 1 plan
2. 100% de cumplimiento</t>
  </si>
  <si>
    <t>Reporte anual del  Ingreso al empleo público de personas con discapacidad según el Decreto 2011 de 2017.</t>
  </si>
  <si>
    <t>Cuando lo requieran</t>
  </si>
  <si>
    <t>Evidencia Reporte</t>
  </si>
  <si>
    <t>No de reportes presentados / total de reportes solicitados *100</t>
  </si>
  <si>
    <t>100% de cumplimiento</t>
  </si>
  <si>
    <t xml:space="preserve"> Reporte Ingreso de jóvenes entre 18 y 28 años, en cumplimiento del Decreto 2365 de 2019 y Ley 2214 de 2022.</t>
  </si>
  <si>
    <t>No de reportes presentados  /  total de reportes solicitados *100</t>
  </si>
  <si>
    <t>Realizar seguiminto a la evaluacion anual del desempeño y generar informe</t>
  </si>
  <si>
    <t>2026/01/01
2026/08/01</t>
  </si>
  <si>
    <t>2026/01/31
2026/08/30</t>
  </si>
  <si>
    <t>Informe de evaluación de desempeño</t>
  </si>
  <si>
    <t>No de informes presentados</t>
  </si>
  <si>
    <t>≥ 2 informes presentados en el año</t>
  </si>
  <si>
    <t>Realizar evaluación del Clima organizacional</t>
  </si>
  <si>
    <t>Informe de evaluación de clima Organizacional</t>
  </si>
  <si>
    <t>≥  1 informes presentados en el año</t>
  </si>
  <si>
    <t>Informe reporte sigep</t>
  </si>
  <si>
    <t>Plan operativo del Talento Humano</t>
  </si>
  <si>
    <t>Realizar convocatoria para  elección de miembros del Comisión de personal</t>
  </si>
  <si>
    <t>No. De reunioes realizadas durante la vigencia / No. De reuniones programadas para la vigencia.</t>
  </si>
  <si>
    <t>≥ 90%</t>
  </si>
  <si>
    <t>Realizar acto administrativo de designación miembros de la Comisión por parte de Gerencia</t>
  </si>
  <si>
    <t>Realizar seguimiento a las realización de las reuniones ordinarias por parte la comisión</t>
  </si>
  <si>
    <t>INTEGRIDAD</t>
  </si>
  <si>
    <t>Elaboración de la Política de Integridad Pública (incluir estrategia y/o acciones en materia de integridad publica.) y aprobación por parte del Comité de Gestión y Desempeño Institucional.</t>
  </si>
  <si>
    <t>No. de acciones ejecutadas del cronograma de trabajo * 100 /  No. De acciones incluidas en el cronograma de trabajo.</t>
  </si>
  <si>
    <t>Ejecución del Cronograma de Trabajo y Socialización de la Politica de Integridad Pública.</t>
  </si>
  <si>
    <t>Elaboración de Procedimiento Interno sobre el manejo y declaración de conflicto de interés.</t>
  </si>
  <si>
    <t>Entrega del Procedimiento para manejo y declaración de conflicto de interés, aprobado por el Comité de Gestión y Desempeño Institucional.</t>
  </si>
  <si>
    <t>No. De procedimientos presentados</t>
  </si>
  <si>
    <t>Implementación y socialización de canales de denuncia internos y externos para posibles situaciones que afectan la integridad de la entidad.</t>
  </si>
  <si>
    <t>Actas de asistencia</t>
  </si>
  <si>
    <t>Número de servidores socializados *100 / Numero total del personal.</t>
  </si>
  <si>
    <t>Rendir ante la CONTRALORIA GENERAL DE LA REPÚBICA el CGR y Costos Personal de Planta (Resolución Reglamentaria Organica 0063 del 03 Mayo de 2023, Articulo 44, Titulos I y VI de la Contraloria General de la Republica)</t>
  </si>
  <si>
    <t>CGR Personal y Costos Personal de Planta - Soporte Cargue a través de la pagina web de la Contaduría General de la nación a traves de aplicativo CHIP local.</t>
  </si>
  <si>
    <t>Actualizar, aprobar por el Comité de Gestión y Desempeño y publicar el Plan de Previsión de Recursos Humanos</t>
  </si>
  <si>
    <t>Publicación del Plan en la pagina web institucional</t>
  </si>
  <si>
    <t>≥ 1 plan en la vigencia</t>
  </si>
  <si>
    <t>Rendir Ley de Cuotas Partes: Ley 581/2000 Art 12 ,Circular 004/2019 y Sentencia C-371/2000</t>
  </si>
  <si>
    <t>Soporte de Reporte</t>
  </si>
  <si>
    <t>No de reportes realizados/total de reportes solictados *100</t>
  </si>
  <si>
    <t>Rendir el Pasivo Pensional: Decreto 586 del 2017</t>
  </si>
  <si>
    <t>Oscar Rodriguez</t>
  </si>
  <si>
    <t>Fabio Andres Mendoza Acosta</t>
  </si>
  <si>
    <t>SEGURIDAD Y SALUD EN EL TRABAJO</t>
  </si>
  <si>
    <t>JUAN DAVID FERNANDEZ</t>
  </si>
  <si>
    <t>COORDINADOR DE SEGURIDAD Y SALUD EN EL TRABAJO</t>
  </si>
  <si>
    <t>Ampliar la cobertura en la prestación de servicios de promoción y mantenimiento de la salud en la comunidad.
Fortalecer permanentemente la seguridad del paciente y la humanización en la prestación del servicio de salud.</t>
  </si>
  <si>
    <t>Fomentar la sostenibilidad ambiental</t>
  </si>
  <si>
    <t>Fortalecer la cultura del cuidado ambiental</t>
  </si>
  <si>
    <t>Politica de Gestión Ambiental</t>
  </si>
  <si>
    <t>Elaborar, aprobar en comité de gestión y desempeño el plan ambiental .</t>
  </si>
  <si>
    <t>Programa de manejo ambiental.</t>
  </si>
  <si>
    <t>No. De programa de manejo ambiental en la vigencia</t>
  </si>
  <si>
    <t>≥  1 programa / plan presentados en el año</t>
  </si>
  <si>
    <t>Implementar las actividades  aprobadas en el plan ambiental para la vigencia</t>
  </si>
  <si>
    <t>Implementar el  Plan de Gestión de Residuos Hospitalarios.</t>
  </si>
  <si>
    <t>No. De actividades cumplidas del programa ambiental para el período * 100 / Total de actividades programadas para el periodo.</t>
  </si>
  <si>
    <t>≥  80%</t>
  </si>
  <si>
    <t>PLAN OPERATIVO SST</t>
  </si>
  <si>
    <t>Elaborar el diagnostico de Accesibilidad y puestos de trabajo: Evaluar los puestos de trabajo en cuanto a ergonomía y evaluación de accesibilidad.</t>
  </si>
  <si>
    <t>Informe de evaluación del puesto de trabajo en ergonomía y accesibilidad.</t>
  </si>
  <si>
    <t>No. De informes de evaluación en la vigencia</t>
  </si>
  <si>
    <t>≥  1 informe en el año</t>
  </si>
  <si>
    <t>GESTIÓN ESTRATÉGICA DE TALENTO HUMANO</t>
  </si>
  <si>
    <t>Elaboración del Protocolo de prevención y atención de violencias y discriminación, y aprobación del comité de gestión y desempeño institucional del protocolo de prevención y atención de violencias y discriminación.</t>
  </si>
  <si>
    <r>
      <rPr>
        <b/>
        <sz val="10"/>
        <rFont val="Montserrat"/>
      </rPr>
      <t xml:space="preserve">1. </t>
    </r>
    <r>
      <rPr>
        <sz val="10"/>
        <rFont val="Montserrat"/>
      </rPr>
      <t xml:space="preserve">Registros del Comité de Bienestar
</t>
    </r>
    <r>
      <rPr>
        <b/>
        <sz val="10"/>
        <rFont val="Montserrat"/>
      </rPr>
      <t>2.</t>
    </r>
    <r>
      <rPr>
        <sz val="10"/>
        <rFont val="Montserrat"/>
      </rPr>
      <t xml:space="preserve">  Informes Semestral de Talento Humano.
</t>
    </r>
    <r>
      <rPr>
        <b/>
        <sz val="10"/>
        <rFont val="Montserrat"/>
      </rPr>
      <t xml:space="preserve">3. </t>
    </r>
    <r>
      <rPr>
        <sz val="10"/>
        <rFont val="Montserrat"/>
      </rPr>
      <t>Listas de asistencia a capacitaciones</t>
    </r>
  </si>
  <si>
    <r>
      <t xml:space="preserve">(Casos atendidos conforme al protocolo / max(Casos reportados,1) *(Servidores capacitados / Total de servidores) * 100
</t>
    </r>
    <r>
      <rPr>
        <b/>
        <sz val="10"/>
        <rFont val="Montserrat"/>
      </rPr>
      <t>Indicador binario de ocurrencia</t>
    </r>
    <r>
      <rPr>
        <sz val="10"/>
        <rFont val="Montserrat"/>
      </rPr>
      <t xml:space="preserve">
* Variable 1: Número de casos reportados.
* Si es 0 casos, se interpreta como cumplimiento pleno en prevención.
*Si hay casos, se mide el porcentaje de atención conforme al protocolo.
Nota: En los informes se debe aclarar: “Durante la vigencia no se reportaron casos, lo cual refleja un entorno libre de violencia; el indicador se mide únicamente con la cobertura de capacitación”.</t>
    </r>
  </si>
  <si>
    <t>≥ 80%</t>
  </si>
  <si>
    <t>Socialización con los servidores del Protocolo para la prevención y atención de violencias y discriminación</t>
  </si>
  <si>
    <t>Cumplimiento del Protocolo para la prevención, atención y medidas de protección de todas las formas de violencia contra las mujeres y basadas en género y/o discriminación por razón de raza, etnia, religión, nacionalidad, ideología política o filosófica, sexo u orientación sexual o discapacidad y demás razones de discriminación en el ámbito laboral y contractual del sector público.</t>
  </si>
  <si>
    <t>Informe trimestral ante el Comité de Gestión y Desempeño de seguimiento a la ejecución de actividades del Plan de Trabajo SGSST</t>
  </si>
  <si>
    <t xml:space="preserve">Elaborar presupuesto acorde con los ítems del plan de trabajo anual firmado por la Gerencia  </t>
  </si>
  <si>
    <t xml:space="preserve">Elaborar Programa de Capacitación PYP en SST, incluyendo la formación de los comites y brigada de emergencias Revisar plan de capacitación ARL </t>
  </si>
  <si>
    <t xml:space="preserve">Actualizar documentos y socializarlos con el Copasst y gerencia para la firmas y publicación y socialización a todos los funcionarios. </t>
  </si>
  <si>
    <t>Elaborar los formatos , procedimientos , manuales , instructivos codificados de acuerdo a las normas de calidad y generar un listado maestro de documentos para el control de los mismos.</t>
  </si>
  <si>
    <t>Actualizar perfil sociodemografico con todo el personal que labora en la institucion.</t>
  </si>
  <si>
    <t xml:space="preserve">Elaborar documento para garantizar la comunicación del SG SST a todos los niveles de la empresa </t>
  </si>
  <si>
    <t xml:space="preserve">Realizar reunion de rendicion  de cuentas a la Gerencia  sobre el desempeño del SG SST </t>
  </si>
  <si>
    <t xml:space="preserve">Profesiograma de acuerdo al riesgo </t>
  </si>
  <si>
    <t>Solicitar a la IPS El informe de condicones de Salud de los trabajadores para la Ejecutar  Programa de  Estilo de vida y entornos saludables (Controles tabaquismo, alcoholismo, fármaco dependencia y otros)</t>
  </si>
  <si>
    <t>Hacer seguimientio al SVE de acuerdo a los casos presentados por la EPS Y ARL para hacer seguimiento</t>
  </si>
  <si>
    <t>Continuar con la ejecución de los programas de vigilancia epidemiológica (Riesgos psicosocial y  Biomecánico)</t>
  </si>
  <si>
    <t xml:space="preserve">Socializar  protocolo de reporte de at y procedimiento de investigaciones de accidentes laborales </t>
  </si>
  <si>
    <t xml:space="preserve">Elaborar caracterización de la accidenatlidad y ausentismo laboral  </t>
  </si>
  <si>
    <t xml:space="preserve">Levantamiento de los peligros con los trabajadores y copasst . Revisar si es necesario la mediciones ambientales de acuerdo a los peligros detectados </t>
  </si>
  <si>
    <t xml:space="preserve"> Programa de inspecciones y ejecutar las actividades de acuerdo a los peligros dectectados. Hacer seguimiento de la implementación. Incluyendo EPP</t>
  </si>
  <si>
    <t>Revisar y verificar el Plan de mantenimiento preventivo y correctivo</t>
  </si>
  <si>
    <t>Realizar capacitación con la ARL  a la brigada de emergencias y realizar  simulacro de evacuación sede principal</t>
  </si>
  <si>
    <t>Diligenciamiento información indicadores (Estructura , proceso y Resultado)</t>
  </si>
  <si>
    <t xml:space="preserve">Auditoria Interna del SG SST con la planificación del Copasst </t>
  </si>
  <si>
    <t xml:space="preserve">Revisión Alta Dirección Resultados Auditoria interna </t>
  </si>
  <si>
    <t xml:space="preserve">Ejecución Acciones Correctivas y Preventivas </t>
  </si>
  <si>
    <t xml:space="preserve">Implementar acciones correctivas y preventivas </t>
  </si>
  <si>
    <t>Rendir la Autoevaluación de los estandares monimos y planes de mejoramiento del SST  (Art 26 y 27 de la Resolución 0312 de 2019 / Circular 009 del 22 Enero 2025.</t>
  </si>
  <si>
    <t>Soporte de  envio de la Autoevaluación de los estandares monimos y planes de mejoramiento del SST en la pagina web del Ministerio de Trabajo</t>
  </si>
  <si>
    <t>Realizar el Registro de generadores de residuos peligrosos y reporte anual (Resolución 1362 / 2007 Art 4, Part 3)</t>
  </si>
  <si>
    <t>Soporte del registro en la Plataforma del IDEAM</t>
  </si>
  <si>
    <t>Juan David Fernandez</t>
  </si>
  <si>
    <t>CALIDAD</t>
  </si>
  <si>
    <t>JAVIER ALEXANDER ALOMIA</t>
  </si>
  <si>
    <t>COORDINADOR DE CALIDAD</t>
  </si>
  <si>
    <t>Fortalecer permanentemente la seguridad del paciente y la humanización en la prestación del servicio de salud.</t>
  </si>
  <si>
    <t>Fortalecer el mejoramiento prospectivo para una mejor stención en salud</t>
  </si>
  <si>
    <t>Fortalecer los componentes del Sistema de Garantía de Calidad</t>
  </si>
  <si>
    <t>Sistema Único de Habilitación</t>
  </si>
  <si>
    <t xml:space="preserve">Realizar el plan de autoevaluación  en habilitación </t>
  </si>
  <si>
    <t>Autoevaluación  - Herramienta de Autoevaluación</t>
  </si>
  <si>
    <t>Nº de autoevaluaciones realizadas en la vigencia x100 / Nº de autoevaluaciones programadas para la vigencia</t>
  </si>
  <si>
    <t xml:space="preserve">Construcción, ajuste e implementación del Plan de Mejoramiento de habilitación. </t>
  </si>
  <si>
    <t>Informe del plan de Mejoramiento de las autoevaluaciones en habilitación presentado al Comité de Gestión y Desempeño</t>
  </si>
  <si>
    <t>Nº de acciones ejecutadas del plan de mejoramiento planteadas para la vigencia *100 / Nº de acciones programadas en el programa para la vigencia.</t>
  </si>
  <si>
    <t>≥ 60%</t>
  </si>
  <si>
    <t>Programa de auditoria de mejoramiento de la calidad</t>
  </si>
  <si>
    <t>Construcción del promagra de Auditoría para el Mejoramiento de la Calidad - PAMEC</t>
  </si>
  <si>
    <t>Documento PAMEC presentado al Comité de Gestión y Desempeño.</t>
  </si>
  <si>
    <t>Nº de acciones de mejora ejecutadas en el periodo derivadas de las auditorías realizadas / Total de acciones de mejora propuestas para el periodo</t>
  </si>
  <si>
    <t>Auditorías para verificar el cumplimiento de las actividades que hacen parte del programa de Auditoría para el Mejoramiento de la Calidad - PAMEC</t>
  </si>
  <si>
    <t>Informe Semestral de seguimiento de auditorias al PAMEC presentado al Comité de Gestión y Desempeño.</t>
  </si>
  <si>
    <t>Fortalecer permanentemente la seguridad del paciente y la humanización en la prestación del servicio de salud.
Ampliar la cobertura en la prestación de servicios de Promoción y mantenimiento de la salud en la comunida.</t>
  </si>
  <si>
    <t>Fortalecer la responsabilidad social empresarial, la satisfacción y el enfoque diferencial</t>
  </si>
  <si>
    <t>Realizar mediciones de opinión entre los usuarios y asegurados</t>
  </si>
  <si>
    <t>Medición de satisfacción de usuarios</t>
  </si>
  <si>
    <t>Aplicación de la encuestas de satisfacción de usuarios</t>
  </si>
  <si>
    <t>Informe Trimestral  de encuestas de satisfacción de usuarios presentado al Comité de Gestión y Desempeño.</t>
  </si>
  <si>
    <t>No. De usuarios satisfechos * 100 / Total de usuarios que responden la encuesta</t>
  </si>
  <si>
    <t>Responsabilidad social empresarial</t>
  </si>
  <si>
    <t>Política de responsabilidad social empresarial</t>
  </si>
  <si>
    <t>Elaborar y ejecutar la política y el programa de responsabilidad social</t>
  </si>
  <si>
    <r>
      <rPr>
        <b/>
        <sz val="10"/>
        <rFont val="Montserrat"/>
      </rPr>
      <t xml:space="preserve">1. </t>
    </r>
    <r>
      <rPr>
        <sz val="10"/>
        <rFont val="Montserrat"/>
      </rPr>
      <t xml:space="preserve">Documento de política y programa con plan de actividades . 
</t>
    </r>
    <r>
      <rPr>
        <b/>
        <sz val="10"/>
        <rFont val="Montserrat"/>
      </rPr>
      <t xml:space="preserve">2. </t>
    </r>
    <r>
      <rPr>
        <sz val="10"/>
        <rFont val="Montserrat"/>
      </rPr>
      <t>Informe Semestral de ejecución del plan de responsabilidad social presentado al Comité de Gestión y Desempeño.</t>
    </r>
  </si>
  <si>
    <t>No.de actividades cumplidas de la política para el periodo *100 / Total de actividades programadas  para el periodo</t>
  </si>
  <si>
    <t>Enfoque diferencial</t>
  </si>
  <si>
    <t>Acciones transversales de enfoque diferencial en salud</t>
  </si>
  <si>
    <t>Elaboración de la estrategia de enfoque diferencial para la atención en salud (incluye  rutas de atención por población priorizada)</t>
  </si>
  <si>
    <r>
      <rPr>
        <b/>
        <sz val="10"/>
        <rFont val="Montserrat"/>
      </rPr>
      <t xml:space="preserve">1. </t>
    </r>
    <r>
      <rPr>
        <sz val="10"/>
        <rFont val="Montserrat"/>
      </rPr>
      <t xml:space="preserve">Documento con estrategia de enfoque diferencial aprobado por Comité de Gestión y Desempeño.
</t>
    </r>
    <r>
      <rPr>
        <b/>
        <sz val="10"/>
        <rFont val="Montserrat"/>
      </rPr>
      <t xml:space="preserve">2. </t>
    </r>
    <r>
      <rPr>
        <sz val="10"/>
        <rFont val="Montserrat"/>
      </rPr>
      <t>Documento de seguimiento y evaluación de la estrategia Semestral al Comité de Gestión y Desempeño.</t>
    </r>
  </si>
  <si>
    <t>No.de actividades implementadas *100 / Total de actividades programadas  para el periodo</t>
  </si>
  <si>
    <t>Plan Operativo Calidad</t>
  </si>
  <si>
    <t>Indicador No. 02: Realizar segumientos al cumplimiento oportuno de las acciones del plan de Mejoramiento Continuo de la Calidad de la Atención en Salud</t>
  </si>
  <si>
    <r>
      <rPr>
        <b/>
        <sz val="10"/>
        <rFont val="Montserrat"/>
      </rPr>
      <t xml:space="preserve">1. </t>
    </r>
    <r>
      <rPr>
        <sz val="10"/>
        <rFont val="Montserrat"/>
      </rPr>
      <t xml:space="preserve">Informe Semestral de seguimiento del Plan de Mejoramiento presentado al Comité de Gestión y Desempeño.
</t>
    </r>
    <r>
      <rPr>
        <b/>
        <sz val="10"/>
        <rFont val="Montserrat"/>
      </rPr>
      <t xml:space="preserve">2. </t>
    </r>
    <r>
      <rPr>
        <sz val="10"/>
        <rFont val="Montserrat"/>
      </rPr>
      <t>Reporte Anual de la Superintendencia Nacional de Salud.</t>
    </r>
  </si>
  <si>
    <t>Relación del número de acciones de mejora ejecutadas derivadas de las auditorias realizadas / Número de acciones de mejoramiento programadas para la vigencia</t>
  </si>
  <si>
    <t>Formular, aprobar (Comité de Gestión y Desempeño) y socializar el Manual de Atención y Participación Ciudadana</t>
  </si>
  <si>
    <t>Manual de Atención y Participación Ciudadana aprobado por el Comité de Gestión y Desempeño y publicado en la Pág Web #4.15</t>
  </si>
  <si>
    <t>No. De manuales aprobados en la vigencia</t>
  </si>
  <si>
    <t>≥  1 manual presentados en el año</t>
  </si>
  <si>
    <t xml:space="preserve">Formular y aprobar (Comité de Gestión y Desempeño) Política de Participación Ciudadana (Politica de Participación Social - PSS) </t>
  </si>
  <si>
    <r>
      <rPr>
        <b/>
        <sz val="10"/>
        <rFont val="Montserrat"/>
      </rPr>
      <t xml:space="preserve">1. </t>
    </r>
    <r>
      <rPr>
        <sz val="10"/>
        <rFont val="Montserrat"/>
      </rPr>
      <t xml:space="preserve">Politica de Participación Ciudadana aprobada por el Comité de Gestión y Desempeño.
</t>
    </r>
    <r>
      <rPr>
        <b/>
        <sz val="10"/>
        <rFont val="Montserrat"/>
      </rPr>
      <t>2.</t>
    </r>
    <r>
      <rPr>
        <sz val="10"/>
        <rFont val="Montserrat"/>
      </rPr>
      <t xml:space="preserve"> Publicación del Plan Anual 2026 Estrategico de Participación Ciudadana (aprobado dentro de la politica por el Comité de Gestión y Desempeño)  en la Pág Web #4.16</t>
    </r>
  </si>
  <si>
    <t xml:space="preserve">No. De acciones de mejora realizadas / No. De acciones de mejora planteadas en la politica. </t>
  </si>
  <si>
    <t>Implementar la Estrategia Anual de Participación Ciudadana.</t>
  </si>
  <si>
    <t>GESTIÓN DEL CONOCIMIENTO E INNOVACIÓN</t>
  </si>
  <si>
    <t>Formulación y Analisis del contexto organizacional teniendo en cuenta las condiciones para la implementación de la política.</t>
  </si>
  <si>
    <t>No. De politicas aprobados en la vigencia</t>
  </si>
  <si>
    <t>≥  1 politica presentados en el año</t>
  </si>
  <si>
    <t>Aprobación de la Politica de Gestión del Conocimiento e Innovación por parte del Comité de Gestión y Desempeño.</t>
  </si>
  <si>
    <t>Indicador No. 8: Utilizar la información de Registro Individual de prestaciones (RIPS)</t>
  </si>
  <si>
    <t>Actas de sesión de la Junta Directiva donde se presentaron los RIPS, con la fecha de los informes trimestrales y el periodo utilizado.</t>
  </si>
  <si>
    <t>Número de informes de análisis  de la prestación de servicios de la E.S.E presentada a la Junta Directiva con base en RIPS de la vigencia objeto de evaluación</t>
  </si>
  <si>
    <t>4 Actas</t>
  </si>
  <si>
    <t>Elaborar informes trimestrales de PQRSD en la pág web institucional</t>
  </si>
  <si>
    <t>Informe trimestral de PQRSD presentado ante el Comité de Gestión y Desempeño.</t>
  </si>
  <si>
    <t>No. De informes presentados durante la vigencia</t>
  </si>
  <si>
    <t>≥  4 informes presentados en el año</t>
  </si>
  <si>
    <t>Rendir Información de Producción y Calidad según (Decreto 2193 de 2004 Sistema de Información Hospitalaria SIHO)</t>
  </si>
  <si>
    <t>Rendir Información de Capacidad Instalada según (Decreto 2193 de 2004 Sistema de Información Hospitalaria SIHO)</t>
  </si>
  <si>
    <t>Rendición archivo plano del Reporte SAMI (Resolución 0256 y Resolución 1552)</t>
  </si>
  <si>
    <t>Aplicación, segumiento a la formulación y resultados del PAMEC (Circular Externa 012 de 2016 de la Supersalud)</t>
  </si>
  <si>
    <t>Soporte de reporte en la pág web de la Supersalud del FORMATO ST002</t>
  </si>
  <si>
    <t>Montar el anexo tecnico de la Programación del Plan de Participación Social 2026 (Resolución 2063 del 2017)</t>
  </si>
  <si>
    <t>Soporte de Anexo Tecnico en la Plataforma de SISPRO - PISIS</t>
  </si>
  <si>
    <t>Rendirse en la supersalud la información de la Asociación de Usuarios (Circular 002 de 29 Enero / 2020)</t>
  </si>
  <si>
    <t>20/02/2026
 Ó 
CUANDO EXISTA UNA MODIFICACIÓN</t>
  </si>
  <si>
    <t>Soporte de reporte en la pág web de la Supersalud del FORMATO GT004</t>
  </si>
  <si>
    <t>Realizar seguimiento a la lider de referencia de los indicadores de referencia y contrareferencia</t>
  </si>
  <si>
    <t>Informe de cumplimiento trimestral del envio al correo electronico (crue-salud@valledelcauca.gov.co) de los indicadores de referencia y contrareferencia.</t>
  </si>
  <si>
    <t>No de reportes realizados / No. total de reportes solictados *100</t>
  </si>
  <si>
    <t>Javier Alexander Alomia</t>
  </si>
  <si>
    <t>ASISTENCIALES</t>
  </si>
  <si>
    <t>CARLOS ANDRÉS ESCUE</t>
  </si>
  <si>
    <t>SUBDIRECCIÓN CIENTIFICA</t>
  </si>
  <si>
    <t>Modelo de atención en salud con enfoque en la persona (usuario, familia y colaborador)</t>
  </si>
  <si>
    <t>Realizar el plan de trabajo del modelo con seguimiento y evaluación de actividades.</t>
  </si>
  <si>
    <r>
      <rPr>
        <b/>
        <sz val="10"/>
        <rFont val="Montserrat"/>
      </rPr>
      <t xml:space="preserve">1. </t>
    </r>
    <r>
      <rPr>
        <sz val="10"/>
        <rFont val="Montserrat"/>
      </rPr>
      <t xml:space="preserve">Plan de trabajo para implementación del modelo con mecamismo de seguimiento y evaluación.
</t>
    </r>
    <r>
      <rPr>
        <b/>
        <sz val="10"/>
        <rFont val="Montserrat"/>
      </rPr>
      <t>2.</t>
    </r>
    <r>
      <rPr>
        <sz val="10"/>
        <rFont val="Montserrat"/>
      </rPr>
      <t xml:space="preserve"> Informe de implementación de actividades semestral</t>
    </r>
  </si>
  <si>
    <t xml:space="preserve">Nº de acciones ejecutadas del modelo en el periodo* 100 / Nº de acciones propuestas en el modelo en el periodo. </t>
  </si>
  <si>
    <t xml:space="preserve">Plan de actualización o implementación de protocolos y guías clinicas </t>
  </si>
  <si>
    <t>Elaborar el plan de actualización o implementación de protocolos y guías clínicas</t>
  </si>
  <si>
    <r>
      <rPr>
        <b/>
        <sz val="10"/>
        <rFont val="Montserrat"/>
      </rPr>
      <t xml:space="preserve">1. </t>
    </r>
    <r>
      <rPr>
        <sz val="10"/>
        <rFont val="Montserrat"/>
      </rPr>
      <t xml:space="preserve">Protocolos y guías
</t>
    </r>
    <r>
      <rPr>
        <b/>
        <sz val="10"/>
        <rFont val="Montserrat"/>
      </rPr>
      <t xml:space="preserve">2. </t>
    </r>
    <r>
      <rPr>
        <sz val="10"/>
        <rFont val="Montserrat"/>
      </rPr>
      <t>Soporte de socialización de los protocolos y guías clínicas (Acta de asistencia)</t>
    </r>
  </si>
  <si>
    <t>Nº de protocolos y guias clínicas actualizadas e implementadas  del plan de implementación de protocolos y guías clínicas en el periodo*100  /  Nº de acciones programadas en el plan de implementación de protocolos y guías clínicas para el periodo</t>
  </si>
  <si>
    <t>Adherencias de protocolos y guías clínicas</t>
  </si>
  <si>
    <t>Informe Semestral del monitoreo de Protocolos y guías clínicas aplicadas al Comité de Gestión y Desempeño</t>
  </si>
  <si>
    <t xml:space="preserve">Nº De historias que demuestran cumplimiento de los protocolos y guías clínicas de manejo*100 / Total historias de la muestra </t>
  </si>
  <si>
    <t>Implementar programas que permitan minimiza riesgos asociados a la atención en salud.</t>
  </si>
  <si>
    <t>Programa de Seguridad del Paciente</t>
  </si>
  <si>
    <t>Medir la gestión de los eventos adversos</t>
  </si>
  <si>
    <t>Informe Semestral seguimiento de eventos adversos y su respectiva gestión al Comité de Gestión y Desempeño.</t>
  </si>
  <si>
    <t xml:space="preserve">Total de eventos adversos gestionados en el periodo*100 /  Total eventos adversos detectados en el periodo </t>
  </si>
  <si>
    <t>Mejorar y fortalecer los conocimientos y el bienestar del talento humano.</t>
  </si>
  <si>
    <t>Programa de Humanización</t>
  </si>
  <si>
    <t>Actualizar e implementar las actividades del Programa de humanización</t>
  </si>
  <si>
    <r>
      <rPr>
        <b/>
        <sz val="10"/>
        <rFont val="Montserrat"/>
      </rPr>
      <t xml:space="preserve">1. </t>
    </r>
    <r>
      <rPr>
        <sz val="10"/>
        <rFont val="Montserrat"/>
      </rPr>
      <t xml:space="preserve">Programa de humanización.
</t>
    </r>
    <r>
      <rPr>
        <b/>
        <sz val="10"/>
        <rFont val="Montserrat"/>
      </rPr>
      <t>2.</t>
    </r>
    <r>
      <rPr>
        <sz val="10"/>
        <rFont val="Montserrat"/>
      </rPr>
      <t xml:space="preserve"> Informe Semestreal de seguimiento a la ejecución del programa  al Comité de Gestión y Desempeño.
</t>
    </r>
    <r>
      <rPr>
        <b/>
        <sz val="10"/>
        <rFont val="Montserrat"/>
      </rPr>
      <t xml:space="preserve">3. </t>
    </r>
    <r>
      <rPr>
        <sz val="10"/>
        <rFont val="Montserrat"/>
      </rPr>
      <t>Listados de asistencia.</t>
    </r>
  </si>
  <si>
    <t>(No de actividades realizadas en el periodo / No. de actividades aprobadas en el programa )*100</t>
  </si>
  <si>
    <t>&gt;=90% de cumplimiento del programa</t>
  </si>
  <si>
    <t>Plan Operativo Asistencial</t>
  </si>
  <si>
    <t>Conformar equipo de trabajo para establecer y desarrollar la metodologia para la  formulación del Politica de Servicio al Ciudadano.</t>
  </si>
  <si>
    <r>
      <rPr>
        <b/>
        <sz val="10"/>
        <rFont val="Montserrat"/>
      </rPr>
      <t>1.</t>
    </r>
    <r>
      <rPr>
        <sz val="10"/>
        <rFont val="Montserrat"/>
      </rPr>
      <t xml:space="preserve"> Politica de Servicio al ciudania Aprobado por el comité de gestión y desempeñol.
</t>
    </r>
    <r>
      <rPr>
        <b/>
        <sz val="10"/>
        <rFont val="Montserrat"/>
      </rPr>
      <t xml:space="preserve">2. </t>
    </r>
    <r>
      <rPr>
        <sz val="10"/>
        <rFont val="Montserrat"/>
      </rPr>
      <t>Acta de reunión donde se conforma el equipo de trabajo.</t>
    </r>
  </si>
  <si>
    <t>Acta de reunión donde se conforma el equipo de trabajo.</t>
  </si>
  <si>
    <t>Presentar para aprobación  por el Comité de Gestión y Desempeño la Politica de Servicio al Ciudadano.</t>
  </si>
  <si>
    <t>No. De politicas aprobadas durante la vigencia</t>
  </si>
  <si>
    <t>Socializar las actividades de la Politica de Servicio al Ciudadano. con los responsables para crear una mesa de trabajo y comenzar su ejecución.</t>
  </si>
  <si>
    <t>Indicador No. 21: Lograr la captación de las embarazadas antes de la semana 12 de gestación.</t>
  </si>
  <si>
    <t>Informe Trimestral del porcentaje pacientes gestantes captadas antes de la semana 12 de gestación</t>
  </si>
  <si>
    <t>No. De gestantes a quienes se les realizó por lo menos una valoración médica y se incribieron al programa de CPN de la E.S.E, a más tardar en la semana 12 de gestación en la vigencia objeto de evaluación / Total de mujeres gestantes identificadas en la vigencia objeto de evaluación.</t>
  </si>
  <si>
    <t>≥ 85%</t>
  </si>
  <si>
    <t>Indicador No. 22: Evitar la incidencia de Sifilis Congénita en partos atendidos en la E.S.E</t>
  </si>
  <si>
    <t>Informe Trimestral del manejo frente a la incidencia de sifilis congenita en partos atendidos en la E.S.E.</t>
  </si>
  <si>
    <t>Número de RN con diagnóstico de Sifilis Congenita de población de partos atendidos en la E.S.E. en la vigencia objeto de evaluación.</t>
  </si>
  <si>
    <t>Cero (0) Casos</t>
  </si>
  <si>
    <t>Indicador No. 23: La aplicación de la Guía de manejo específica para la enfermedad hipertensiva</t>
  </si>
  <si>
    <t>Número de Historias Clínicas que hacen parte de la muestra representativa, con aplicación estricta de la Guía de atención especifica para enfermedad hipertensiva adoptada por la E.S.E / Total de Historias Clínicas auditadas de la muestra de pacientes con Dx de Enfermedad hipertensiva atendidos por la E.S.E en la vigencia objeto de evaluación.</t>
  </si>
  <si>
    <t>Indicador No. 24: La aplicación de la Guía de manejo específica para el Control de Crecimiento y Desarrollo</t>
  </si>
  <si>
    <t>Número de HC que hacen parte de la muestra representativa de niños (as) menores de 10 años, con aplicación estricta de la Guía técnica de detección temprana de alteraciones de Crecimiento y Desarrollo, adoptada por la E.S.E / Total de HC auditadas de la muestra de niños (as) menores de 10 años atendidos en consulta de Crecimiento y Desarrollo, en la E.S.E en la vigencia objeto de evaluación</t>
  </si>
  <si>
    <t>Indicador No. 25: Lograr que el reingreso por el servicio de urgencias bajo la misma sintomatología sea menor al 0,03</t>
  </si>
  <si>
    <t>Número de consultas por el servicio de Urgencias, que reingresan por la misma causa antes de 72 hora / Total de consultas de urgencias en el periodo.</t>
  </si>
  <si>
    <t>&lt;= 0,03</t>
  </si>
  <si>
    <t>Indicador No. 26: Lograr que la oportunidad promedio en la atención de la Consulta Médica General sea inferios a los 3 dias.</t>
  </si>
  <si>
    <t>Informe Trimestral de la oportunidad promedio en la atencón de la consulta médica general con la Ficha Técnica de la página Web del SIHO del Ministerio de Salud y Protección Social.</t>
  </si>
  <si>
    <r>
      <t xml:space="preserve">Sumatorio total de días calendario transcurridos entre la fecha en la cual el paciente solicita cita por cualquier medio para ser atendido en la </t>
    </r>
    <r>
      <rPr>
        <i/>
        <sz val="10"/>
        <rFont val="Montserrat"/>
      </rPr>
      <t>consulta médica general de 1</t>
    </r>
    <r>
      <rPr>
        <i/>
        <vertAlign val="superscript"/>
        <sz val="10"/>
        <rFont val="Montserrat"/>
      </rPr>
      <t>a</t>
    </r>
    <r>
      <rPr>
        <i/>
        <sz val="10"/>
        <rFont val="Montserrat"/>
      </rPr>
      <t xml:space="preserve"> vez</t>
    </r>
    <r>
      <rPr>
        <sz val="10"/>
        <rFont val="Montserrat"/>
      </rPr>
      <t xml:space="preserve"> y la fecha en la cual fue asignada la cita / Número Total de </t>
    </r>
    <r>
      <rPr>
        <i/>
        <sz val="10"/>
        <rFont val="Montserrat"/>
      </rPr>
      <t>consultas médicas generales de 1</t>
    </r>
    <r>
      <rPr>
        <i/>
        <vertAlign val="superscript"/>
        <sz val="10"/>
        <rFont val="Montserrat"/>
      </rPr>
      <t xml:space="preserve">a </t>
    </r>
    <r>
      <rPr>
        <i/>
        <sz val="10"/>
        <rFont val="Montserrat"/>
      </rPr>
      <t xml:space="preserve">vez </t>
    </r>
    <r>
      <rPr>
        <sz val="10"/>
        <rFont val="Montserrat"/>
      </rPr>
      <t xml:space="preserve"> asignadas en la institución.</t>
    </r>
  </si>
  <si>
    <t>Realizar segumiento del cargue oportuno por parte del Coordinador de PYP del Reporte de La Resolución 202 de 2021 (Resolución 4505 de 2012 y Circular 022 de 2013)</t>
  </si>
  <si>
    <t>Soportes del envio a la plataforma y/o correos que establecen las EPS para el envio del reporte.</t>
  </si>
  <si>
    <t>No. De reportes realizados / No. Total de reportes solictados *100</t>
  </si>
  <si>
    <t>Carlos Andres Escue</t>
  </si>
  <si>
    <t>SUBGERENCIA ADMINISTRATIVA E INFRAESTRUCTURA</t>
  </si>
  <si>
    <t>FABIO ANDRES MENDOZA ACOSTA</t>
  </si>
  <si>
    <t xml:space="preserve">SUBGERENTE </t>
  </si>
  <si>
    <t>Contribuir a la disminución de la morbimortalidad de la población objeto</t>
  </si>
  <si>
    <t>Fortalecer la participación ciudadana, el control social y la difusión de la información</t>
  </si>
  <si>
    <t>Facilitar escenarios que permitan la participación interacción con los ciudadanos</t>
  </si>
  <si>
    <t>Plan de comunicaciones</t>
  </si>
  <si>
    <t xml:space="preserve">Actualizar el plan de comunicaciones </t>
  </si>
  <si>
    <r>
      <rPr>
        <b/>
        <sz val="10"/>
        <rFont val="Montserrat"/>
      </rPr>
      <t xml:space="preserve">1. </t>
    </r>
    <r>
      <rPr>
        <sz val="10"/>
        <rFont val="Montserrat"/>
      </rPr>
      <t xml:space="preserve">Plan de comunicaciones aprobado por el comité de gestión y desempeño
</t>
    </r>
    <r>
      <rPr>
        <b/>
        <sz val="10"/>
        <rFont val="Montserrat"/>
      </rPr>
      <t xml:space="preserve">2. </t>
    </r>
    <r>
      <rPr>
        <sz val="10"/>
        <rFont val="Montserrat"/>
      </rPr>
      <t>Informe Semestral con su implementación y evaluación</t>
    </r>
  </si>
  <si>
    <t>No. De Planeas aprobados en la vigencia</t>
  </si>
  <si>
    <t>Ejecución del plan de comunicaciones y de las directrices de la Ley 1712 de 2014 ITA (autodiagnóstico)</t>
  </si>
  <si>
    <t>Informe Trimestral con la ejecución del Plan</t>
  </si>
  <si>
    <t>No de actividades ejecutadas*100 /  No de actividades programadas en el plan</t>
  </si>
  <si>
    <t>Plan Operativo Subgerencia</t>
  </si>
  <si>
    <t>Rendición del Decreto 2193 de 2004 (Indicador No.11): 
Información General</t>
  </si>
  <si>
    <t>Ingresos</t>
  </si>
  <si>
    <t>Gastos</t>
  </si>
  <si>
    <t>Cuentas por pagar</t>
  </si>
  <si>
    <t>Circulares 049 de 2007, 048,049,050,052 de 2008 y 057 de 2009 de la Superintendencia Nacional de Salud (Indicador No.10):
Certificación ejecución anual de mantenimiento Hospitalario.</t>
  </si>
  <si>
    <t>Soporte de reporte en la pág web de la Supersalud del FORMATO 502</t>
  </si>
  <si>
    <t>Reportar en la plataforma de SIA CONTRALORIA el INDI_CDVC Indicadores</t>
  </si>
  <si>
    <t>Soporte de reporte en la plataforma de SIA CONTRALORIA del INDI_CDVC Indicadores</t>
  </si>
  <si>
    <t>Reportar en la plataforma de SIA CONTRALORIA el PA_CDVC Plan de Acción</t>
  </si>
  <si>
    <t>Soporte de reporte en la plataforma de SIA CONTRALORIA del  PA_CDVC Plan de Acción</t>
  </si>
  <si>
    <t xml:space="preserve">≥ 90% </t>
  </si>
  <si>
    <t>ALMACEN Y MANTENIMIENTO DE INFRAESTRUCTURA</t>
  </si>
  <si>
    <t>VICTOR MANUEL GARCIA PAREDES</t>
  </si>
  <si>
    <t>COORDINADOR DE ALMACÉN</t>
  </si>
  <si>
    <t>Fortalecer permanentemente la seguridad el paciente y la humanización en la prestación del servicio de salud.</t>
  </si>
  <si>
    <t>Fortalecer el mejoramiento prospectivo para una mejor atención en salud</t>
  </si>
  <si>
    <t>Adecucación y mejoramiento de la infraestructura fisica de los puntos de atención</t>
  </si>
  <si>
    <t>Plan de mantenimiento de infraestructura Física</t>
  </si>
  <si>
    <t>Actualizar el Plan de Mantenimiento de Infraestructura Física.</t>
  </si>
  <si>
    <t>Plan de Mantenimiento de Infraestructura Física aprobado por el Comité de Gestión y Desempeño</t>
  </si>
  <si>
    <t>Número de actividades implementadas*100 / Total de actividades programadas</t>
  </si>
  <si>
    <t>Implementar el Plan de Mantenimiento de Infraestructura Física</t>
  </si>
  <si>
    <t>Informe Semestral de seguimiento del avance de ejecución  Plan de mantenimiento infraestructura física hospitalaria.</t>
  </si>
  <si>
    <t xml:space="preserve">Plan Operativo Almacen </t>
  </si>
  <si>
    <t>Mantener actualizado los inventarios físicos de los bienes  en el sistema RFAST</t>
  </si>
  <si>
    <t>No de bienes ingresados en el sistema de RFAST / No. De bienes de los inventarios fisicos</t>
  </si>
  <si>
    <t>Elaborar el Manual de Procesos y Procedimientos de Activos, aprobarlo en el Comité de Gestión y Desempeño</t>
  </si>
  <si>
    <t>Manual de Procesos y Procedimientos de Activos aprobado</t>
  </si>
  <si>
    <t>≥ 1 manual aprobado</t>
  </si>
  <si>
    <t>Aplicar el Proceso de Administracion de Activos (translados, bajas, deterioro, ingreso, depuración)</t>
  </si>
  <si>
    <t>Informe trimestral de seguimiento de la aplicación del Manual de Procesos y Procedimientos de Activos</t>
  </si>
  <si>
    <t>Realizar intervención efectiva para mejorar la tecnología institucional</t>
  </si>
  <si>
    <t>Mejorar los servicios a través de la gestión tecnológica</t>
  </si>
  <si>
    <t>Plan para la adquisición y renovación de equipo biomédico y de tecnología de la información</t>
  </si>
  <si>
    <t>Elaborar el Plan para la adquisición y renovación de equipo biomédico y de tecnología de la información y aprobarlo por el Comité de Gestión y Desempeño</t>
  </si>
  <si>
    <t>Nº De equipos biomédicos y de tecnología de información adquiridos y renovados en el periodo * 100/ Nº de equipos biomédicos y de la tecnología de información  propuestos en el plan de adquisición y/o renovación para el periodo</t>
  </si>
  <si>
    <t>Ejecución de las adquisiciones y compras de equipos biomédicos y tecnología de la información priorizados por cada vigencia</t>
  </si>
  <si>
    <t xml:space="preserve"> Informe semestral seguimiento de adquisición y renovación de equipo biomédico y de tecnología de la información priorizados para cada vigencia</t>
  </si>
  <si>
    <t>Plan de mantenimiento de equipo biomédico</t>
  </si>
  <si>
    <t>Ejecución a las actividades del Plan de mantemiento de equipo biomédico</t>
  </si>
  <si>
    <t>Informe Semestral de seguimiento de ejecución de plan de mantenimiento de equipo biomédico</t>
  </si>
  <si>
    <t>No. De rutinas de mantenimiento preventivo de equipo biomédico cumplidas en el periodo* 100/ No. de rutinas de mantenimiento preventivo de equipo biomédico programadas para el periodo programadas en el plan</t>
  </si>
  <si>
    <t>Llevar a cabo las reuniones ordinarias del Cómite de Compras</t>
  </si>
  <si>
    <t>Actas de reunión</t>
  </si>
  <si>
    <t>Números de actas - total de reuniones programadas según resolución del Comité de Compras (No 024 de 2025)</t>
  </si>
  <si>
    <t xml:space="preserve">≥ 70% </t>
  </si>
  <si>
    <t>Generar reporte del Sistema de Información de Gestión de Activos - SIGA (Decreto Unico Reglamentario del Sector de Hacienda y Gasto Público No. 1068/2015 y Circular Conjunta No.013/2020)</t>
  </si>
  <si>
    <t>Soporte de reporte en SIGA</t>
  </si>
  <si>
    <t>Seguimiento y contro al Ing. Biomedico del cumplimiento de la rendición trimestral del Sistema de Gestión y Control de Dispositivos Tecnologicos (INVIMA)</t>
  </si>
  <si>
    <t>Soportes de rendición trimestral del Sistema de Gestión y Control de Dispositivos Tecnologicos</t>
  </si>
  <si>
    <t>Victor Manuel Garcia Paredes</t>
  </si>
  <si>
    <t>CARTERA Y FACTURACIÓN</t>
  </si>
  <si>
    <t>JOHN DIRLEY MORALES</t>
  </si>
  <si>
    <t>COORDINADOR DE CARTERA</t>
  </si>
  <si>
    <t>Ampliar la cobertura en la prestación de servicios de Promoción y mantenimiento de la salud en la comunidad.</t>
  </si>
  <si>
    <t>Gestionar y planear para la sostenibilidad financiera</t>
  </si>
  <si>
    <t>Fomento de la sostenibilidad financiera</t>
  </si>
  <si>
    <t>Proyecto de depuración y saneamiento de cartera</t>
  </si>
  <si>
    <t>Ejecutar el saneamiento y depuración de cartera de la ESE.</t>
  </si>
  <si>
    <t>Informe seguimiento cuatrimestral de saneamiento y depuración de cartera al Comité de Gestión y Desemepeño.</t>
  </si>
  <si>
    <t>Valor de cartera saneada y depurada en el periodo*100 / Valor total cartera programada para sanear y depurar en el periodo</t>
  </si>
  <si>
    <t>Plan Operativo Cartera</t>
  </si>
  <si>
    <t>Recaudar información para Bolteín de Deudores Morosos (Ley 901 de 2004): 
CGN2009_BDME_REPORTE_SEMESTRAL
CGN2009_BDME_INCUMPLIMIENTOS_ACUERDO_PAGO_SEMESTRAL
CGN2009_BDME_RETIROS
CGN2009_BDME_CANCELACION_ACUERDOS_DE_PAGO (LEY 1066/2006)</t>
  </si>
  <si>
    <t>Soporte de cargue a través de la pagina web de la Contaduria General de la nación at traves del aplicativo CHIP local</t>
  </si>
  <si>
    <t>Aclaración de cartera, depuración obligatoria de cuentas, pago de facturación por prestación de servicios y recobros (Circular Conjunto 030 de 2013 del Ministerio de Salud y Protección Social)</t>
  </si>
  <si>
    <t>Soporte de cargue en la página web del ministerio - SISPRO</t>
  </si>
  <si>
    <t>Rendición del Decreto 2193 de 2004 (Indicador No.11): 
Facturación</t>
  </si>
  <si>
    <t>Rendición del Decreto 2193 de 2004 (Indicador No.11): 
Cartera por Deudor</t>
  </si>
  <si>
    <t>Rendición del Decreto 2193 de 2004 (Indicador No.11): 
Formas de Pago</t>
  </si>
  <si>
    <t>Soporte de reporte en la pág web de la Supersalud del FORMATO ST006</t>
  </si>
  <si>
    <t>Circulares Externa 014 de 2015 de la Superintendencia Nacional de Salud (Indicador No.10):
Reporte del Giro Directo</t>
  </si>
  <si>
    <t>Soporte de reporte en la pág web de la Supersalud del FORMATO FT025</t>
  </si>
  <si>
    <t>Diligenciar información financiera (Circular No.2024026142 del 25 de abril de 2024 - Circular 2024319303‑01 del 28 de octubre de 2024)</t>
  </si>
  <si>
    <t>Soporte de dilgenciamiento de la información correspondiente ante la Secretarias Departamental de Salud del Valle del Cauca</t>
  </si>
  <si>
    <t>Seguimiento a pagos de facturación (Articulo 2.5.3.8.2.2 del Decreto 780/2016, primer inciso del articulo 2.5.3.8.2.6</t>
  </si>
  <si>
    <t>Soporte de diligenciamiento en la plataforma del SIHO</t>
  </si>
  <si>
    <t>John Dirley Morales</t>
  </si>
  <si>
    <t>PLANEACIÓN FINANCIERA Y PRESUPUESTO</t>
  </si>
  <si>
    <t>FERNANDO DIAGO ARBOLEDA</t>
  </si>
  <si>
    <t>ASESOR FINANCIERO</t>
  </si>
  <si>
    <t>Ampliar la cobertura en la prestación de servicios de Promoción y mantenimiento de la salud en la comunidad</t>
  </si>
  <si>
    <t>Plan de austeridad y control del gasto</t>
  </si>
  <si>
    <t>Elaborar e implementar el Plan de Austeridad del Gasto, de la vigencia.</t>
  </si>
  <si>
    <t>Plan de Austeridad aprobado por el comité de gestión y desempeño</t>
  </si>
  <si>
    <t xml:space="preserve">Elaboración del Plan de Austeridad </t>
  </si>
  <si>
    <t>≥ 1 Plan de Austeridad durante la vigencia</t>
  </si>
  <si>
    <t>Contratación oportuna, incremento VSS y cumplimiento de acciones  de austeridad y control del gasto</t>
  </si>
  <si>
    <t xml:space="preserve"> Informe trimestal de ejecución al cumplimiento de las acciones al comité de gestión y desempeño</t>
  </si>
  <si>
    <t>Valor total de ingresos recaudados en el periodo, incluido cartera vigencia anterior y Disponibilidad Inicial*100 / valor total de gastos comprometidos en la vigencia</t>
  </si>
  <si>
    <t>≥ 1</t>
  </si>
  <si>
    <t>Informe trimestral de ejecución de cumplimiento del Plan de Austeridad</t>
  </si>
  <si>
    <t>Componentes del plan de austeridad cumplidos * 100 /  Total componentes del plan de austeridad</t>
  </si>
  <si>
    <t>Seguimiento al Plan Anual de Inversiones</t>
  </si>
  <si>
    <t xml:space="preserve">Elaboración y aprobación por el comité de gestión y desempeño del Plan Anual de Inversiones </t>
  </si>
  <si>
    <t>Plan Anual de Inversiones aprobado por el comité de gestión y desempeño</t>
  </si>
  <si>
    <t xml:space="preserve">Valor ejecutado del Plan Anual de Inversiones por periodo * 100  /  Total del valor programado en el Plan Anual de Inversiones del periodo </t>
  </si>
  <si>
    <t>Ejecución del Plan Anual de Inversiones por vigencia</t>
  </si>
  <si>
    <t>Informe semestral de seguimiento cumplimiento del Plan de Inversiones.</t>
  </si>
  <si>
    <t>Plan Operativo Presupuesto</t>
  </si>
  <si>
    <t>CGR - Categoria Presupuestal CUIPO (Resolución 007 de junio de 2016 de la Contraloria General de la Republica y Circular Conjunta 001 de 2019 de la Contraloria General de la Republica)</t>
  </si>
  <si>
    <t>Soporte del cargue a través de la pagina web de la Contaduría General de la nación a través del aplicativo CHIP local.</t>
  </si>
  <si>
    <t>Estructuración del plan anual de adquisiciones.</t>
  </si>
  <si>
    <t>Plan Anual de Adquisiciones publicado en la página web (link secop)</t>
  </si>
  <si>
    <t xml:space="preserve">Presupuesto aprobado para la vigencia por la Junta Directiva </t>
  </si>
  <si>
    <t>Rendición SIA CONTRALORIA:
F01_AGR FORMATO 1. Catalogo de Cuentas</t>
  </si>
  <si>
    <t>Rendición SIA CONTRALORIA:
F06_CDVC FORMATO 06. Ejecución Presupuestal de Ingresos</t>
  </si>
  <si>
    <t>Rendición SIA CONTRALORIA:
F07_CDVC FORMATO 7. Ejecución Presupuestal de Gastos</t>
  </si>
  <si>
    <t>Rendición SIA CONTRALORIA:
F10_AGR FORMATO 10. Ejecución Reserva Presupuestal</t>
  </si>
  <si>
    <t>Rendición SIA CONTRALORIA:
F11_AGR FORMATO 11. Ejecución Presupuestal de Cuentas por Pagar</t>
  </si>
  <si>
    <t>Rendición SIA CONTRALORIA:
F_CDVC Gestión Ambiental Presupuestal</t>
  </si>
  <si>
    <t>Rendición SIA CONTRALORIA:
F16_CDVC02 Proyectos o Actividades que Requieren Licencia de Consesión y/o Permiso Ambiental</t>
  </si>
  <si>
    <t>Rendición SIA CONTRALORIA:
F20_cdvc01 Sección Sujetos de Control Fiscal SIREL</t>
  </si>
  <si>
    <t>Indicador No.4: 
Rendición de la información Fiscal y Financiera ante el Ministerio de Salud y Protección para ser declarados como "sin riesgo"</t>
  </si>
  <si>
    <r>
      <rPr>
        <b/>
        <sz val="10"/>
        <rFont val="Montserrat"/>
      </rPr>
      <t xml:space="preserve">1. </t>
    </r>
    <r>
      <rPr>
        <sz val="10"/>
        <rFont val="Montserrat"/>
      </rPr>
      <t>Informe Semestral del estado Fiscal y Financiero de la E.S.E.</t>
    </r>
    <r>
      <rPr>
        <b/>
        <sz val="10"/>
        <rFont val="Montserrat"/>
      </rPr>
      <t xml:space="preserve">
2. </t>
    </r>
    <r>
      <rPr>
        <sz val="10"/>
        <rFont val="Montserrat"/>
      </rPr>
      <t>Resolución del Ministerio de Salud y Protección Social del 2026</t>
    </r>
  </si>
  <si>
    <t>Indicador No.5:
Rendición de la información del Gasto de funcionamiento y operación comercial y prestación de servicios comprometidos en el año, y  número de UVR producidas en la vigencia en la plataforma de SIHO del Ministerio de Salud y Protección Social.</t>
  </si>
  <si>
    <t>(Gasto de funcionamiento y operación comercial y prestación de servicios comprometidos en el 2026 / Número de UVR producidas en el 2026) / (Gasto de funcionamiento y operación comercial y prestación de servicios comprometidos en el 2025 / Número de UVR producidas en el 2025)</t>
  </si>
  <si>
    <t>≤ 0,90</t>
  </si>
  <si>
    <t>Indicador No.9: 
Rendición de la información del equilibrio presupuestal con recaudo de la E.S.E en la plataforma de SIHO del Ministerio de Salud y Protección Social</t>
  </si>
  <si>
    <t>Valor de la Ejecución de Ingresos totales recaudados en la vigencia 2026 (incluye recaudo de C*C de vigencias anteriores) / Valos de la ejecución de Gastos Comprometidos en la vigencia 2026 (incluye el valor comprometido C*P de vigencias anteriores)</t>
  </si>
  <si>
    <t>≥  1</t>
  </si>
  <si>
    <t>Fernando Diago Arboleda</t>
  </si>
  <si>
    <t>CONTABILIDAD</t>
  </si>
  <si>
    <t>MARCO NORBERTO DIAZ SUAREZ</t>
  </si>
  <si>
    <t>CONTADOR</t>
  </si>
  <si>
    <t>Plan Operativo Contabilidad</t>
  </si>
  <si>
    <t>Indicador No.7:
Seguimiento al pago de salarios del personal de planta y por concepto de contratación de servicios y variación del monto.</t>
  </si>
  <si>
    <t>Informe semestral del pago de salarios del personal de planta y por concepto de contratación de servicios y variación del monto para evitar deuda superior a 30 días.</t>
  </si>
  <si>
    <t>Valor de la deuda superior a 30 dias por concepto de salarios del personal de planta y por concepto de contratación de servicios, con corte a 31 de diciembre de la vigencia objeto de evaluación / [(Valoe de la deuda superior a 30 días por concepto de salarios del personal de planta y por concepto de contratación de servicios, con corte a 31 de diciembre de la vigencia objeto de evaluación) - (Valor de la deuda superior a 30 días por concepto de salarios del personal de planta y por concepto de contratación de servicios, con corte a 31 de diciembre de la vigencia anterior)]</t>
  </si>
  <si>
    <t>Cero (0) o variación negativa</t>
  </si>
  <si>
    <t>Reportar información contable publica - convergencia (ICPC): Estados Financieros</t>
  </si>
  <si>
    <t>Soporte del reporte de los Estados Financieros con su Nota en archivo PDF en la web de la Contaduria General de la nación a través del Aplicativo CHIP local.</t>
  </si>
  <si>
    <t>Reportar información contable publica - convergencia (ICPC): }
CGN2015_001_Saldos y Movimientos Convergencia.
CGN2015_002_Operaciones Reciprocas Convergencia.
CGN2016C01_Variaciones Trimestrales Significativas.
CGN2025_005_Cambios Relevantes Estadisticas_GFP.</t>
  </si>
  <si>
    <t>Reportar Estados Financieros de la vigencia anterior.</t>
  </si>
  <si>
    <t>Publicación del archivo en la pagina web institucional</t>
  </si>
  <si>
    <t>No. Estados Financieros de la vigencia anterior publicados</t>
  </si>
  <si>
    <t>Rendición del Decreto 2193 de 2004 (Indicador No.11): 
Balance General</t>
  </si>
  <si>
    <t>Rendición del Decreto 2193 de 2004 (Indicador No.11): 
Estado Actividad Economica</t>
  </si>
  <si>
    <t>Rendición SIA CONTRALORIA:
ACF_CDVC Acta de Cierre Fiscal</t>
  </si>
  <si>
    <t>Soporte del cargue en la plataforma de SIA CONTRALORIA</t>
  </si>
  <si>
    <t>Rendición SIA CONTRALORIA:
F09_AGR FORMATO 9. Ejecución PAC de la vigencia</t>
  </si>
  <si>
    <t>Circulares 049 de 2007, 048,049,050,052 de 2008 y 057 de 2009 de la Superintendencia Nacional de Salud (Indicador No.10):
Reporte de Publicación de Estados Financieros</t>
  </si>
  <si>
    <t>Soporte de reporte en la pág web de la Supersalud del FORMATO FT002</t>
  </si>
  <si>
    <t>Circulares 049 de 2007, 048,049,050,052 de 2008 y 057 de 2009 de la Superintendencia Nacional de Salud (Indicador No.10)::Reporte de Conjunto de Estados Financieros</t>
  </si>
  <si>
    <t>Soporte de reporte en la pág web de la Supersalud del FORMATO FP001</t>
  </si>
  <si>
    <t>Circulares 049 de 2007, 048,049,050,052 de 2008 y 057 de 2009 de la Superintendencia Nacional de Salud (Indicador No.10):
Reporte Certificación de Estados Financieros</t>
  </si>
  <si>
    <t>Soporte de reporte en la pág web de la Supersalud del FORMATO FP002</t>
  </si>
  <si>
    <t>Circulares 049 de 2007, 048,049,050,052 de 2008 y 057 de 2009 de la Superintendencia Nacional de Salud (Indicador No.10):
Cuentas por pagar a proveedores</t>
  </si>
  <si>
    <t>Soporte de reporte en la pág web de la Supersalud del FORMATO FT004</t>
  </si>
  <si>
    <t>Realizar pago de retención de la fuente (DIAN)</t>
  </si>
  <si>
    <t>Soporte de pago según calendario tributario emitido por la DIAN</t>
  </si>
  <si>
    <t>No. De pagos realizados / No. Total de pagos solictados *100</t>
  </si>
  <si>
    <t>Realizar pago de estampillas Prohospitales</t>
  </si>
  <si>
    <t>Soporte de envio del pago al correo electronico de la Gobernación del Valle del Cauca</t>
  </si>
  <si>
    <t>Marco Norberto Diaz Suarez</t>
  </si>
  <si>
    <t>ATENCIÓN AL USUARIO</t>
  </si>
  <si>
    <t>AURA MARIA ARIAS FRANCO</t>
  </si>
  <si>
    <t>LIDER SIAU</t>
  </si>
  <si>
    <t>Contribuir a la disminución de morbimortalidad de la población objeto</t>
  </si>
  <si>
    <t>Programa de capacitación a los usuarios</t>
  </si>
  <si>
    <t>Ejecución de actividades programadas en el Programa de capacitaciones a los usuarios.</t>
  </si>
  <si>
    <t>Informe Trimestral de avance cumplimiento de Programa de capacitaciones a los usuarios</t>
  </si>
  <si>
    <t>Nº Actividades cumplidas del programa de capacitación de usuarios en el periodo *100 / Total actividades programadas para la capacitación a usuarios en el periodo</t>
  </si>
  <si>
    <t xml:space="preserve"> ≥ 90% </t>
  </si>
  <si>
    <t>Programa actividades con la liga de usuarios</t>
  </si>
  <si>
    <t>Elaborar el programa de capacitación a los usuarios para cada vigencia</t>
  </si>
  <si>
    <t>El Programa de capacitación a los usuarios aprobado por el comité de gestión y desempeño</t>
  </si>
  <si>
    <t>No. De programas de capacitación a los usuarios aprobados en la vigencia</t>
  </si>
  <si>
    <t xml:space="preserve"> ≥ 1 programa en la vigencia </t>
  </si>
  <si>
    <t>Ejecución de actividades del  Programa con la liga de usuarios</t>
  </si>
  <si>
    <t>Informe Trimestral de cumplimiento de Programa actividades con la liga de usuarios</t>
  </si>
  <si>
    <t>Nº Actividades cumplidas del programa de actividades con liga de usuarios en el periodo *100 / Total actividades programadas con liga de usuarios para el periodo</t>
  </si>
  <si>
    <t>Participación del representante de los usuarios en la Junta Directiva</t>
  </si>
  <si>
    <t>Convocar al integrante de la Liga de Usuarios a las diferentes Juntas Directivas programadas, para asegurar la participación del 100%.</t>
  </si>
  <si>
    <t>Informe Cuatrimestral del seguimiento de cumplimiento de las convocatorias.</t>
  </si>
  <si>
    <t>No. De asistencias del representante de los usuarios a las reuniones de Junta Directiva *100 / total de reuniones de Junta Directiva realizadas y realizadas</t>
  </si>
  <si>
    <t xml:space="preserve"> ≥ 80% </t>
  </si>
  <si>
    <t>Plan Operativo SIAU</t>
  </si>
  <si>
    <t>Actualizar y aprobar por el Comité de Gestión y Desemepeño e implementar la Estrategia Anual de Servicio a la Ciudadania que mida la satisfacción ciudadana, tiempos de respuesta, calidad del servicio, etc.</t>
  </si>
  <si>
    <r>
      <rPr>
        <b/>
        <sz val="10"/>
        <rFont val="Montserrat"/>
      </rPr>
      <t xml:space="preserve">1. </t>
    </r>
    <r>
      <rPr>
        <sz val="10"/>
        <rFont val="Montserrat"/>
      </rPr>
      <t xml:space="preserve">Estrategia de Servicio a la Ciudadania
</t>
    </r>
    <r>
      <rPr>
        <b/>
        <sz val="10"/>
        <rFont val="Montserrat"/>
      </rPr>
      <t xml:space="preserve">2. </t>
    </r>
    <r>
      <rPr>
        <sz val="10"/>
        <rFont val="Montserrat"/>
      </rPr>
      <t>Publicación de La ESTRATEGIA DE  SERVICIO A LA CIUDADANIA 2026 en la Pág Web #4.15</t>
    </r>
  </si>
  <si>
    <t>No. De programas de Estrategia de Servicio a la Ciudadania aprobados en la vigencia</t>
  </si>
  <si>
    <t>Ejecutar la Estrategia Anual de Servicio a la Ciudadania que mida la satisfacción ciudadana, tiempos de respuesta, calidad del servicio, etc.</t>
  </si>
  <si>
    <r>
      <rPr>
        <b/>
        <sz val="10"/>
        <rFont val="Montserrat"/>
      </rPr>
      <t xml:space="preserve">1. </t>
    </r>
    <r>
      <rPr>
        <sz val="10"/>
        <rFont val="Montserrat"/>
      </rPr>
      <t>Informe semestral del estado de ejecución de la estrategia anual de servicio a la ciudadania.</t>
    </r>
  </si>
  <si>
    <t>(No. de acciones ejecutadas para la estrategia de servicio a la ciudadania  / No. De acciones incluidas en la estrategia de servicio a la ciudadania. )* 101</t>
  </si>
  <si>
    <t xml:space="preserve"> ≥ 60% </t>
  </si>
  <si>
    <t xml:space="preserve">Elaborar plan de ejercicios de caracterización de ciudadanía y grupos de valor, aprobarlo en el Comité de Gestión y Desempeño </t>
  </si>
  <si>
    <t>Plan de ejercicios de caracterización aprobado</t>
  </si>
  <si>
    <t>No. De planes aprobados en la vigencia</t>
  </si>
  <si>
    <t xml:space="preserve"> ≥ 1 planes en la vigencia </t>
  </si>
  <si>
    <t>Realizar ejercicios de caracterización de ciudadanía y grupos de valor</t>
  </si>
  <si>
    <t>Informe semestral del estado de ejecución de los ejercicios  para la caracterización de la ciudadania.</t>
  </si>
  <si>
    <t>No. de ejercicios ejecutados para la caracterización de la ciudadania * 100 / No. De ejercicios programados  para la caracterización de la ciudadania.</t>
  </si>
  <si>
    <t>Publicar en página web trimestralmente el informe de atención a la ciudadania</t>
  </si>
  <si>
    <t>Soporte del informe trimestal de atención a la ciudadania publicado en la pagina web institucional</t>
  </si>
  <si>
    <t>No. De informes publicados</t>
  </si>
  <si>
    <t xml:space="preserve"> ≥ 3</t>
  </si>
  <si>
    <t>Aura María Arias Franco</t>
  </si>
  <si>
    <t>CONTROL INTERNO</t>
  </si>
  <si>
    <t>ANGELICA MARIA VELASQUEZ</t>
  </si>
  <si>
    <t>ASESORA DE CONTROL INTERNO</t>
  </si>
  <si>
    <t>Fortalecimiento del Sistema Control Interno</t>
  </si>
  <si>
    <t>Plan de Auditorias de Control Interno</t>
  </si>
  <si>
    <t>Ejecución del Plan de Auditoría de la ESE, vigencia 2026</t>
  </si>
  <si>
    <t>No. De auditorías realizadas por Control Interno en el periodo *100 / No. Total de auditorías programadas por Control Interno del periodo</t>
  </si>
  <si>
    <t>Plan Operativo Control Interno</t>
  </si>
  <si>
    <t>Presentar en comité de control interno y entregar a cada responsable  informe de los resultados de las auditorías para documentación de Planes de mejoramiento</t>
  </si>
  <si>
    <t>Plan de auditorias  2026</t>
  </si>
  <si>
    <t>≥ 1 plan aprobado</t>
  </si>
  <si>
    <t>Realizar seguimiento a la implementación de planes de mejoramiento resultado de auditorias internas realizadas</t>
  </si>
  <si>
    <t>Informe trimestral del avance frente a las auditorias realizadas al tema.</t>
  </si>
  <si>
    <t>No. De planes de Mejoramiento Cerrados satisfactoriamente / No. De Planes de Mejoramiento definidos.</t>
  </si>
  <si>
    <t>Disponer de una metodología, procedimiento o herramienta para hacer seguimiento al plan de mejoramiento, que delinie los  criterios para establecer la efectividad de las acciones.</t>
  </si>
  <si>
    <t>Informe semestral de ejecución de los Planes de Mejoramiento de auditorias externas</t>
  </si>
  <si>
    <t>Llevar a cabo las reuniones ordinarias del Cómite Institucional de Coordinación de Control Interno</t>
  </si>
  <si>
    <t>Copia de las Actas de Reunión del Comité y su respectivo listado de asistencia.</t>
  </si>
  <si>
    <t>Números de actas / total de reuniones programada según resolución</t>
  </si>
  <si>
    <t>Rendición de la Evaluación de Control Interno Contable (ECIC): 
Formulario CGN2016_EVALUACIÓN_CONTROL_INTERNO_CONTABLE</t>
  </si>
  <si>
    <t>Soporte del reporte de la evaluación en la web de la Contaduria General de la nación a través del Aplicativo CHIP local.</t>
  </si>
  <si>
    <t>Realizar Informe Semestral Pormenorizado del Estado de Control Interno (Decreto 2106 de 2019 Articulo 156, Ley 1474 de 2011 Articulo 9)
Meta: Son 2 informes al año, primer corte de enero a junio y segundo corte de julio a diciembre.</t>
  </si>
  <si>
    <r>
      <rPr>
        <b/>
        <sz val="10"/>
        <rFont val="Montserrat"/>
      </rPr>
      <t xml:space="preserve">1. </t>
    </r>
    <r>
      <rPr>
        <sz val="10"/>
        <rFont val="Montserrat"/>
      </rPr>
      <t xml:space="preserve">Informe semestral de Pormenorizado del Estado de Control Interno.
</t>
    </r>
    <r>
      <rPr>
        <b/>
        <sz val="10"/>
        <rFont val="Montserrat"/>
      </rPr>
      <t xml:space="preserve">2. </t>
    </r>
    <r>
      <rPr>
        <sz val="10"/>
        <rFont val="Montserrat"/>
      </rPr>
      <t>Publicación de los informes en la Pagina Web Institucional.</t>
    </r>
  </si>
  <si>
    <t>No. De informes realizados / No. Total de informes solictados *100</t>
  </si>
  <si>
    <t>Segumiento a PQRSD (Articulo 76 de la Ley 1474 de 2011)</t>
  </si>
  <si>
    <t>Verificación y cumplimiento de normas sobre derechos de autor en uso de software (Directiva Presidencial #002 de 2002, Directiva Presidencial #02 del 12 Febrero 2002, Circular 017 de junio 2011, Circular 04 del 22 Diciembre 2006, Circular Externa #027 diciembre 2023)</t>
  </si>
  <si>
    <t>No. De informes enviados al correo electronico</t>
  </si>
  <si>
    <t>≥  1 informe enviado</t>
  </si>
  <si>
    <t>Rendición SIA CONTRALORIA:
PM_AVANCE Rendición Avance Planes de Mejoramiento</t>
  </si>
  <si>
    <t>Rendición SIA CONTRALORIA:
PM_CDVC Suscripción Planes de Mejoramiento</t>
  </si>
  <si>
    <t xml:space="preserve">Fecha de informe definitivo CDV de hallazgos </t>
  </si>
  <si>
    <t>15 dias habiles despues de recibir el informe definitico CDV</t>
  </si>
  <si>
    <t>No. Planes suscritos en la plataforma / No. De Informes definitivos con hallasgos</t>
  </si>
  <si>
    <t>Realizar reporte de SARLAFT (Circular Externa No. 000009 del 21 Abril 2016 de la Supersalud)</t>
  </si>
  <si>
    <t>Soporte de reportes rendidos en linea en la página del SIREL</t>
  </si>
  <si>
    <t>Realizar el seguimiento del Plan de Transparencia y Etica Pública</t>
  </si>
  <si>
    <t>Informe de seguimiento del Plan de Transparencia y Etica Publica</t>
  </si>
  <si>
    <t xml:space="preserve">Realizar seguimiento al Plan de Austeridad y eficiencia del gasto público. </t>
  </si>
  <si>
    <t>Informe Trimestral de segumiento de austeridad y eficiencia del gasto público.</t>
  </si>
  <si>
    <t>Realizar seguimiento y evaluación de los riesgos de gestión y corrupción</t>
  </si>
  <si>
    <t>Informe de seguimiento evaluación de los riesgos</t>
  </si>
  <si>
    <t>(Número de riesgos materializados / Total de riesgos identificados) × 100</t>
  </si>
  <si>
    <t>≤ 5%</t>
  </si>
  <si>
    <t>Realizar informe de evaluación a la Gestión Institucional (Evaluación por dependencias). 1 al año debe ser rendido a 31 de enero de cada vigencia</t>
  </si>
  <si>
    <t>Informe de evaluación de la gestión institucional por dependencias, con conclusiones sobre el desempeño, cumplimiento de metas y recomendaciones de mejora.</t>
  </si>
  <si>
    <t>(Informes elaborados y rendidos / Informes programados) × 100</t>
  </si>
  <si>
    <t>Realizar el segumiento al Reporte del ITA</t>
  </si>
  <si>
    <t>Informe semestral de seguimiento del cargue de información al link de transparencia en la pagina web institucional</t>
  </si>
  <si>
    <t>No. De informes durante la vigencia</t>
  </si>
  <si>
    <t>Angelica Maria Velasquez</t>
  </si>
  <si>
    <t>GESTIÓN DE PROYECTOS</t>
  </si>
  <si>
    <t>FRANK YONNI MARTINEZ VALENCIA</t>
  </si>
  <si>
    <t>ASESOR DE PROYECTOS</t>
  </si>
  <si>
    <t>DIRECCIONAMIENTO ESTRATÉGICO Y PLANEACIÓN</t>
  </si>
  <si>
    <t>Gestión</t>
  </si>
  <si>
    <t>Estructurar propuestas o proyectos para gestionar el mejoramiento de la E.S.E</t>
  </si>
  <si>
    <t>Propuestas / Proyectos presentados ante las entidades.</t>
  </si>
  <si>
    <t>Nº de propuestas o proyectos presentados *100 / Nº de propuestas o proyectos programadas</t>
  </si>
  <si>
    <t>Plan Operativo Proyectos</t>
  </si>
  <si>
    <t>Reportar en el aplicativo del Ministerio las inversiones ejecutadas de los proyectos que fueron aprobados en los planes bienales de inversiones publicas en salud</t>
  </si>
  <si>
    <t>Soporte del reporte en el aplicativo del ministerio</t>
  </si>
  <si>
    <t>No. De reportes realizados en la vigencia</t>
  </si>
  <si>
    <t>≥ 1 reporte realizado</t>
  </si>
  <si>
    <t>Realizar seguimiento a la ejecución de actividades y proyectos aprobados para ejecución</t>
  </si>
  <si>
    <t>Informe cuatrimestral de seguimiento a la ejecución de actividades y proyectos aprobados</t>
  </si>
  <si>
    <t>No. De actividades ejecutadas / No. De actividades programadas</t>
  </si>
  <si>
    <t>Frank Yonni Martinez Valencia</t>
  </si>
  <si>
    <t>AREA FINANCIERA DE COSTOS</t>
  </si>
  <si>
    <t>FAISURY VALOIS BONILLA</t>
  </si>
  <si>
    <t>LIDER DE COSTOS</t>
  </si>
  <si>
    <t>Gestionar y planear para la sosstenibilidad financiera.</t>
  </si>
  <si>
    <t>Programa de presentación de informe de costos</t>
  </si>
  <si>
    <t>Presentación de informes de costos programados.</t>
  </si>
  <si>
    <t>Informe Trimestral de Costos</t>
  </si>
  <si>
    <t>No. De informes de costos por periodo*100  /  No. De informes de costos programados para el periodo</t>
  </si>
  <si>
    <t>Plan Operativo Costos</t>
  </si>
  <si>
    <t>Actualizar  y finalizar  la parametización del modulo de costos Rfast.</t>
  </si>
  <si>
    <t>Informe de cumplimiento de la parametrización del modulo de costos Rfast.</t>
  </si>
  <si>
    <t>(N° de parámetros configurados / N° total de parámetros requeridos) × 100</t>
  </si>
  <si>
    <t>Cargue de costos en el sistema RFAST</t>
  </si>
  <si>
    <t>Informe de evidencia del cargue de costos en el sistema Rfast.</t>
  </si>
  <si>
    <t>(N° de registros de costos cargados / N° total de registros programados) × 100</t>
  </si>
  <si>
    <t>Faysury Valois Bonilla</t>
  </si>
  <si>
    <t xml:space="preserve">JURIDICO Y CONTRATACIÓN </t>
  </si>
  <si>
    <t>LAURA SOFIA ROMERO LOPEZ</t>
  </si>
  <si>
    <t>LIDER DE CONTRATACIÓN</t>
  </si>
  <si>
    <t>Plan Operativo Juridico</t>
  </si>
  <si>
    <t>Publicación de los procesos de contratación en la plataforma del SECOP (Ley 1150 de 2007, Decreto 4170 de 2011 y Decreto 1510 de 2013).</t>
  </si>
  <si>
    <t>Informe semestral de relación de los contratos de la E.S.E publicados con todos los documentos (precontractuales y contractuales) en la plataforma del Secop</t>
  </si>
  <si>
    <t>No. De contratos publicados en el secop / No. Total de contratos  de la E.S.E * 100</t>
  </si>
  <si>
    <t xml:space="preserve">Publicación del Plan Anual de Adquisiciones 2026 </t>
  </si>
  <si>
    <t>Soporte de publicación del Plan Anual de Adquisiciones en la plataforma del SECOP y del SIA-OBSERVA</t>
  </si>
  <si>
    <t>No. De soportes de publicación del Plan</t>
  </si>
  <si>
    <t>≥ 1 plan publicado</t>
  </si>
  <si>
    <t>Reporte del CGR Personal y Costos Contratos Prestación de Servicios</t>
  </si>
  <si>
    <t>No. De reportes realizados</t>
  </si>
  <si>
    <t>≥ 1 reporte anual</t>
  </si>
  <si>
    <t>Rendición del Decreto 2193 de 2004 (Indicador No.11): 
Juridico - CONTRATACIÓN DESDE 2020</t>
  </si>
  <si>
    <t>Reportar MATRIZART.MATRIZ Articulación Proyecto PPTO Contratos</t>
  </si>
  <si>
    <t>Soporte de reporte en la plataforma de SIA CONTRALORIA</t>
  </si>
  <si>
    <t>No. De reporte realizados</t>
  </si>
  <si>
    <t>Reportar en la plataforma de SIA CONTRALORIA los parametros de contratación.</t>
  </si>
  <si>
    <t>Circulares 049 de 2007, 048,049,050,052 de 2008 y 057 de 2009 de la Superintendencia Nacional de Salud (Indicador No.10):
Relación de Contratos</t>
  </si>
  <si>
    <t>Soporte de reporte en la pág web de la Supersalud del FORMATO FT026</t>
  </si>
  <si>
    <t>Laura Sofia Romero Lopez</t>
  </si>
  <si>
    <t>SISTEMAS</t>
  </si>
  <si>
    <t>JHON FABBER MELENDEZ  RIVERA</t>
  </si>
  <si>
    <t>LIDER DE SISTEMAS</t>
  </si>
  <si>
    <t>Plan Operativo Sistemas</t>
  </si>
  <si>
    <t>Elaborar el Plan Estratégico de Tecnologias de la Información y las Comunicaciones (PETIC) y aprobarla por el Comité de Gestión y Desempeño</t>
  </si>
  <si>
    <t>Plan Estratégico de Tecnologías de la Información y las Comunicaciones (PETIC)</t>
  </si>
  <si>
    <t>≥ 1 plan anual</t>
  </si>
  <si>
    <t>Socialización del Plan Estratégico de Tecnologías de la Información y las Comunicaciones</t>
  </si>
  <si>
    <t>Actas de asistencia a la socialización del PETIC</t>
  </si>
  <si>
    <t>No. Total de asistentes / No. Total de personal</t>
  </si>
  <si>
    <t>Socialización al personal del Protocolo Integral de Seguridad y Confidencialidad de la Información (PISCI)</t>
  </si>
  <si>
    <t>Acta de reunión o listado de asistencia a la socialización.</t>
  </si>
  <si>
    <t>Número de servidores socializados *100/ Numero total del personal.</t>
  </si>
  <si>
    <t xml:space="preserve">Plan de Tratamiento de Riesgos de Seguridad y Privacidad de la Información </t>
  </si>
  <si>
    <t>Plan de Tratamiento de Riesgos de Seguridad y Privacidad de la información aprobado por el Comité de Gestión y desempeño</t>
  </si>
  <si>
    <t>Ejecutar el Plan de Tratamiento de Riesgos de Seguridad y Privacidad de la Información</t>
  </si>
  <si>
    <t>Informe Semestral de al ejecución del Plan de Tratamiento de riesgos</t>
  </si>
  <si>
    <t>Reporte de medicamentos SISMED (Sistema de Información de Precios de Medicamentos) (Circular 06 de 2018 de la Comisión Nacional de Precios de Medicamentos y Dispositivos Medicos, Circular 01/2017 del 11 de Mayo)</t>
  </si>
  <si>
    <t>Soporte del Reporte enviado por correo archivo plano en la página SISPRO.</t>
  </si>
  <si>
    <t>Aprobación de la actualización de la Política de Gobierno Digital por parte del Comité de Gestión y  Desempeño</t>
  </si>
  <si>
    <t>Acta de Junta del Comité donde se evidencia la aprobación de la politica.</t>
  </si>
  <si>
    <t>≥ 1 politica anual</t>
  </si>
  <si>
    <t>Ejecución de cronograma de creación de laboratorios propios de innovación para generar proyectos, iniciativas o metas compartidas de fortalecimiento institucional</t>
  </si>
  <si>
    <t>Acciones de Innovación Publica Digital (Cursos, diplomados, certificaciones que fortalecen las capacidades en los servidores) ejecutadas / Acciones de Innovación Publica Digital programadas</t>
  </si>
  <si>
    <t>Estructuración, aprobación (Comité de Gestión y Desempeño) y socialización con el personal de la implementación del Modelo de Gestión y Gobierno de TI.</t>
  </si>
  <si>
    <t>No. De modelos aprobados en la vigencia</t>
  </si>
  <si>
    <t>≥ 1 modelo anual</t>
  </si>
  <si>
    <t>Realizar cronogramas de capacitaciones dispuestas en la entidad, temas a incluir:
a. Seguridad y Privacidad de la Información.
b. Cultura y apropiación
c. Servicios Ciudadanos Digitales
d. Decisiones basadas en datos</t>
  </si>
  <si>
    <t>No. De capacitaciones de Gobierno Digital realizadas / No. De capacitaciones de Gobierno Digital planteadas en el Cronograma</t>
  </si>
  <si>
    <t>Elaboración de un diagnostico de seguridad y privacidad de la información, construido a través de la herramienta de autodiagnostico del Modelo  de Seguridad y Privacidad de la Información (MSPI) que tiene sus propios indicadores.</t>
  </si>
  <si>
    <t xml:space="preserve">Modelo  de Seguridad y Privacidad de la Información (MSPI) </t>
  </si>
  <si>
    <t xml:space="preserve">Socialización e implementación del Modelo  de Seguridad y Privacidad de la Información (MSPI) </t>
  </si>
  <si>
    <t>Informe Anual de implementación del MSPI</t>
  </si>
  <si>
    <t>Indicadores cumplidos / Indicadores planteados en el MSPI</t>
  </si>
  <si>
    <t>≥ 50</t>
  </si>
  <si>
    <t>Realizar  el inventario de activos de seguridad y privacidad de la información</t>
  </si>
  <si>
    <t>Inventario de Activos de Seguridad y Privacidad de la Información</t>
  </si>
  <si>
    <t>No. De inventarios en la vigencia</t>
  </si>
  <si>
    <t>≥ 1 inventario anual</t>
  </si>
  <si>
    <t>Implementar un Modelo de Gobierno de datos o en su defecto un inventario y direccionario de datos.</t>
  </si>
  <si>
    <t>Modelo de Gobierno de Datos</t>
  </si>
  <si>
    <t>Elaborar Plan de Recuperación de Desastres y aprobarlo por el Comité de Gestión y Desempeño</t>
  </si>
  <si>
    <t>Plan de Recuperación de Desastres</t>
  </si>
  <si>
    <t>Implementar Plan de Recuperación de Desastres</t>
  </si>
  <si>
    <t>Informe Anual de ejecución del Plan de Recuperación de Desastres</t>
  </si>
  <si>
    <t>Elaboración de Plan de Mejoramiento frente al analisis de Vulnerabilidades para Portal Web y Servicios expuestos en Internet y aprobación por parte del Comjité de Gestión y Desempeño</t>
  </si>
  <si>
    <t>Plan de Mejoramiento aprobado por el Comité de Gestión y Desempeño</t>
  </si>
  <si>
    <t>No. De planes de mejoramiento aprobados en la vigencia</t>
  </si>
  <si>
    <t>≥ 1 plan de mejoramiento anual</t>
  </si>
  <si>
    <t>Elaborar Politica de Tratamiento de Datos y aprobarla por el Comité de Gestión y Desempeño (Sistema para el cumplimiento de la ley 1581 de 2012 -Ley de Protección de Datos Personales.)</t>
  </si>
  <si>
    <t>Politica de Tratamiento de Datos aprobada por el Comité de Gestión y Desempeño</t>
  </si>
  <si>
    <t>Elaborar Formatos de Tratamiento de Datos (autorización y avisos de privacidad)</t>
  </si>
  <si>
    <t>Formatos de Tratamientos de Datos</t>
  </si>
  <si>
    <t>Socialización de la politica y anexos</t>
  </si>
  <si>
    <t>Actas de reunión o asistencia de socialización</t>
  </si>
  <si>
    <t>Jhon Fabber Melendez Rivera</t>
  </si>
  <si>
    <t>1ER SEMESTRE:  \\172.16.0.203\publica-hjrv-2023\41 - PLANEACION\POA 2026\SEGURIDAD Y SALUD EN EL TRABAJO\Política de Gestión Ambiental</t>
  </si>
  <si>
    <t>≥  1 plan presentado en el año</t>
  </si>
  <si>
    <t>\\172.16.0.203\publica-hjrv-2023\41 - PLANEACION\POA 2026\SEGURIDAD Y SALUD EN EL TRABAJO\Plan de Gestion de Residuos Hospitalarios</t>
  </si>
  <si>
    <r>
      <rPr>
        <b/>
        <sz val="10"/>
        <rFont val="Montserrat"/>
      </rPr>
      <t>1ER</t>
    </r>
    <r>
      <rPr>
        <sz val="10"/>
        <color theme="1"/>
        <rFont val="Montserrat"/>
      </rPr>
      <t xml:space="preserve"> </t>
    </r>
    <r>
      <rPr>
        <b/>
        <sz val="10"/>
        <color theme="1"/>
        <rFont val="Montserrat"/>
      </rPr>
      <t>SEMESTRE:</t>
    </r>
    <r>
      <rPr>
        <sz val="10"/>
        <color theme="1"/>
        <rFont val="Montserrat"/>
      </rPr>
      <t xml:space="preserve"> La ejecución del Plan de Gestión de Residuos (PGIRASA) se mide a traves de las actividades de recolección de residuos consignadas en informes mensuales (que aprueba el responsable de sst) según programación, por lo tanto para la vigencia 2026 se programan 12 actividades a cumplir, para el primer semestres se tienen hasta la fecha (mayo) los 5 informes, falta el de junio que es el mes en ejecución para completar el primer semestre satisfactoriamente</t>
    </r>
  </si>
  <si>
    <t xml:space="preserve">Durante el mes de marzo se realizo una analisis al puesto de salud por un profesional especialista capacitado </t>
  </si>
  <si>
    <t>\\172.16.0.203\publica-hjrv-2023\41 - PLANEACION\POA 2026\SEGURIDAD Y SALUD EN EL TRABAJO\Informe de evaluación del puesto de trabajo</t>
  </si>
  <si>
    <t>Se construyo el protocolo para prevención, atención y medidas de protección contra todas las formas de violencia basadas en género y/o discriminación en el ámbito laboral en dicienmbre del 2025, el cual se aprobo por el area de gerencia y el comité de convivencia laboral.</t>
  </si>
  <si>
    <t>Se socializo el protocolo el dia 7 de abril del 2026 durante la capacitación de Acoso laboral, acoso sexual e igualdad de genero.</t>
  </si>
  <si>
    <t>\\172.16.0.203\publica-hjrv-2023\41 - PLANEACION\POA 2026\SEGURIDAD Y SALUD EN EL TRABAJO\Informe Semestral del Protocolo de Prevención y Atención de Violencias y Discriminación</t>
  </si>
  <si>
    <r>
      <rPr>
        <b/>
        <sz val="10"/>
        <rFont val="Montserrat"/>
      </rPr>
      <t>1ER SEMESTRE</t>
    </r>
    <r>
      <rPr>
        <sz val="10"/>
        <rFont val="Montserrat"/>
      </rPr>
      <t>: Durante el primer semestre del año 2026 se entregó el informe correspondiente al periodo comprendido entre enero y junio, en el cual se evidencia que no se registraron denuncias relacionadas con acoso, discriminación o desigualdad dentro de la institución.
Asimismo, se reafirma el compromiso institucional con la prevención y sensibilización frente a estas temáticas, mediante el desarrollo de actividades formativas y de capacitación dirigidas al personal. Entre ellas, destaca la jornada de sensibilización realizada el 7 de abril de 2026, orientada a fortalecer la cultura del respeto, la equidad y la convivencia laboral.
Como resultado, se consolida un ambiente institucional seguro y respetuoso, en coherencia con las políticas de bienestar y derechos humanos de la E.S.E.</t>
    </r>
  </si>
  <si>
    <t>\\172.16.0.203\publica-hjrv-2023\41 - PLANEACION\POA 2026\SEGURIDAD Y SALUD EN EL TRABAJO\Informe Trimestral_Plan de Trabajo SGSST</t>
  </si>
  <si>
    <t>Se realizo el debido reporte y envio de la autoevaluación por parte del responsable en donde el Hospital Local José Rufino Vivas E.S.E. obtuvo 98.75 puntos, cumpliendo responsable SG-SST, COPASST, Comité Convivencia, plan anual, conservación documental, evaluaciones médicas, reporte de accidentes, medidas preventivas y plan de emergencias; pendiente revisión anual por alta dirección.</t>
  </si>
  <si>
    <t>\\172.16.0.203\publica-hjrv-2023\41 - PLANEACION\POA 2026\SEGURIDAD Y SALUD EN EL TRABAJO\Soporte Anual_Autoevaluación Estandares Monimos y Planes de Mejoramiento</t>
  </si>
  <si>
    <t>1 REPORTE ANUAL</t>
  </si>
  <si>
    <t>Se realizó el registro y reporte anual de generadores de residuos peligrosos (Resolución 1362/2007 Art.4 Part.3): Hospital José Rufino Vivas E.S.E. realizó el registro y reporte RUA 2025 ante IDEAM y CVC para sede principal, Queremal y Borrero Ayerbe; certificados activos emitidos el 03/04/2026, cumpliendo obligaciones ambientales y fortaleciendo la gestión institucional.</t>
  </si>
  <si>
    <t>\\172.16.0.203\publica-hjrv-2023\41 - PLANEACION\POA 2026\SEGURIDAD Y SALUD EN EL TRABAJO\Soporte Anual_Registro Generadores de Residuos Peligrosos</t>
  </si>
  <si>
    <t>\\172.16.0.203\publica-hjrv-2023\41 - PLANEACION\POA 2026\CALIDAD\Informe trimestral de PQRSD</t>
  </si>
  <si>
    <t>\\172.16.0.203\publica-hjrv-2023\41 - PLANEACION\POA 2026\CALIDAD\Informe Trimestral_Seguimiento Indicadores Referencia-Contrareferencia</t>
  </si>
  <si>
    <t>\\172.16.0.203\publica-hjrv-2023\41 - PLANEACION\POA 2026\CALIDAD\Medición de Satisfacción de Usuarios</t>
  </si>
  <si>
    <t>\\172.16.0.203\publica-hjrv-2023\41 - PLANEACION\POA 2026\CALIDAD\Sistema Único de Habilitación</t>
  </si>
  <si>
    <t>\\172.16.0.203\publica-hjrv-2023\41 - PLANEACION\POA 2026\CALIDAD\Soporte Reporte SIHO_Producción y Calidad</t>
  </si>
  <si>
    <t>RESPONSABLE / LIDER</t>
  </si>
  <si>
    <t>CARGO</t>
  </si>
  <si>
    <t>Asesor Talento Humano</t>
  </si>
  <si>
    <t>OBSERVACIÓN</t>
  </si>
  <si>
    <t>Carlos Andrés Escue</t>
  </si>
  <si>
    <t>Subdirector Científico</t>
  </si>
  <si>
    <t>Coordinador Almacén</t>
  </si>
  <si>
    <t>Coordinador de Cartera</t>
  </si>
  <si>
    <t>Aura Maria Arias Franco</t>
  </si>
  <si>
    <t>Lider SIAU</t>
  </si>
  <si>
    <t>Asesora Control Interno</t>
  </si>
  <si>
    <t>Coordinador de Calidad</t>
  </si>
  <si>
    <t>Faisury Valois Bonilla</t>
  </si>
  <si>
    <t>Lider de Costos</t>
  </si>
  <si>
    <t>Asesor Financiero</t>
  </si>
  <si>
    <t>Laura Sofia Romero</t>
  </si>
  <si>
    <t>Lider de Contratación</t>
  </si>
  <si>
    <t>Contador</t>
  </si>
  <si>
    <t>Coordinador de SST</t>
  </si>
  <si>
    <t>Circulares Externa 015 de 2016 de la Superintendencia Nacional de Salud (Indicador No.10):
Reclamaciones por Accidentes de Transito. Reporte por cada victima de accidente.</t>
  </si>
  <si>
    <t>3ER TRIMESTRE:
4TO TRIMESTRE:</t>
  </si>
  <si>
    <t>Se entrego el 18/06/2026  el Manual de Procesos y Procedimientos de Activos con la aprobación y supervisión de Gerencia y Subgerencia.</t>
  </si>
  <si>
    <t>"C:\Users\USUARIO\Desktop\POA 2026\ALMACEN E INFRAESTRUCTURA\Informe Trimestral_Manual de Procesos y Procedimientos de Activos"</t>
  </si>
  <si>
    <t>1 MANUAL ENTREGADO</t>
  </si>
  <si>
    <t>NO SE PUDO CALCULAR CON EL INFORME</t>
  </si>
  <si>
    <t xml:space="preserve">Se entrega el 16/06/2026  el primer informe semestral de seguimiento donde dentro del plan de mantenimiento de la Institución se realiza adquisición y proyección de nueva tecnología biomédica, para mejorar la calidad de la atención y garantizar los mejores resultados clínicos. 
Se realiza una dotación de 42 equipos nuevos para los puestos de salud de Borrero ayerbe y Queremal, dando cumplimiento a los estándares de calidad en el 1 semestre del año 2026. </t>
  </si>
  <si>
    <t>C:\Users\USUARIO\Desktop\POA 2026\ALMACEN E INFRAESTRUCTURA\Informes Semestrales_Plan Adquisición Renovación Equipo Biomédico</t>
  </si>
  <si>
    <t>C:\Users\USUARIO\Desktop\POA 2026\ALMACEN E INFRAESTRUCTURA\Informes Semestrales_Plan Mantenimiento Equipo Biomédico</t>
  </si>
  <si>
    <t>Se entrega el 11/06/2026 el primer informe semestral de seguimiento al plan de mantenimiento preventivo del equipo biomedico, se reporta en dicho informe que hay programadas 1236 actividades de mantenimiento programadas para la vigencia 2026 de las cuales deben realizarse durante el primer semestre 618 actividades de mantenimiento, la cual segun informe se han cumplido al 100% ejecutando 290 actividades de enero a marzo y las 328 restante durante el periodo de abril a junio.</t>
  </si>
  <si>
    <t>Se entrega a la fecha (18/06/2026) Acta 01 del 15 de Enero de 2026 del comité de compras donde consta la agenda de dicho comité y la evidencia de asistencia de los miembros.</t>
  </si>
  <si>
    <t>C:\Users\USUARIO\Desktop\POA 2026\ALMACEN E INFRAESTRUCTURA\Cómite de Compras_Actas</t>
  </si>
  <si>
    <t>Se requiere de manera urgente tomar acciones frente a las reuniones del comité de compras debido a que según resolución se deben reunir de manera ordinaria como minimo 1 vez al mes, lo cual no esta pasando, entonces se debe considerar implementar rigurosidad frente a las reuniones o una actualización de la resolución para que sea semestral o trimestral la obligatoriedad de dichos comites.</t>
  </si>
  <si>
    <t>"C:\Users\USUARIO\Desktop\POA 2026\ALMACEN E INFRAESTRUCTURA\Soportes SIGA"</t>
  </si>
  <si>
    <t>Se monta en la publica el soporte del cargue de la planilla en el SIGA con fecha del 18 de Marzo del 2026 cumpliendo con la primera entrega requerida por el sistema</t>
  </si>
  <si>
    <t>Se entrega informe con evidencias del cargue trimestral al INVIMA con fecha del 7/04/2026, cumpliendo con la fecha limite de cargue para el primer trimestre de la vigencia, en dicho reporte no se reportan eventos ni incidentes adversos que comprometa la salud e integridad de los pacientes.</t>
  </si>
  <si>
    <t>C:\Users\USUARIO\Desktop\POA 2026\ALMACEN E INFRAESTRUCTURA\Soportes Sistema de Gestión y Control de Dispositivos Tecnologicos</t>
  </si>
  <si>
    <t>Fabio Mendoza</t>
  </si>
  <si>
    <t>Subgerente</t>
  </si>
  <si>
    <t>No se evidencia dentro de los documentos enviados al correo institucional con fecha del 10 de Junio del 2026; quedando para la fecha pendiente primer y segundo trimestre de la vigencia 2026. Adicional se necesita el Plan de Auditorias 2026 para confirmar que auditorias y planes de mejoramiento internos quedan dentro de cada trimestres.</t>
  </si>
  <si>
    <t>AUN TIENE PLAZO</t>
  </si>
  <si>
    <t>AUN TIENE PLAZO
SEGUNDO SEMESTRE</t>
  </si>
  <si>
    <t>FALATA LA RESOLUCIÓN PARA PODER CALCULAR LA FORMULA</t>
  </si>
  <si>
    <t>Mediante correo institucional del 10 de Junio de 2026 se hizo entrega del soporte "Oficio Informando Resultado de la Evaluación de CIC" en dicho documento consta la presentación de la evaluación de la pagina web con el formulario y una puntuación de 4,38 para la vigencia 2025, dicho formulario se rindio antes de la fecha limite.</t>
  </si>
  <si>
    <t>1 REPORTE ANUAL REALIZADO</t>
  </si>
  <si>
    <t>Se entrego el informe pormenorizado correspondiente al periodo MAYO-DICIEMBRE 2025 que se realiza en enero del 2026, dando como resultado el 63% de cumplimiento; se recomienda a la lider de C.I tener en cuenta para el proximo informe que se entrega en junio las actividades que ya se encuentran en proceso, para no caer en aseveraciones tan contundentes, como responder que NO es efectivo el sistema de control interno o que no existe apoyo de Gerencia.</t>
  </si>
  <si>
    <t xml:space="preserve">AUN TIENE PLAZO </t>
  </si>
  <si>
    <t>Mediante correo institucional del 10 de Junio de 2026 se hizo entrega del soporte "Informe PQRSD -Segundo Semestre 2025" en dicho documento consta la presentación de:
1. Oficio de remisión del informe a la Gerencia, sin embargo hay una discrepancia de fechas ya que se menciona primer y segundo semestre e incluso se menciona la vigencia 2024.
2. Informe frente a las PQRSD debidamente firmado y con las graficas de soporte donde consta la evidencia de lo redactado por C.I y las recomendadciones que considera pertinentes dicha area frente al control que esta llevando.</t>
  </si>
  <si>
    <t xml:space="preserve">Mediante correo institucional del 10 de Junio de 2026 se hizo entrega el certificado de entrega del Informe sobre derechos de autor en uso de software, dicho certificado esta emitido por el DNDA (Dirección Nacional de Derecho de Autor) del Ministerio de Interior donde ellos confirman el adecuado reporte en las fechas maximas establecidas. </t>
  </si>
  <si>
    <t>1 INFORME ENVIADO ANUAL</t>
  </si>
  <si>
    <t>Mediante correo institucional del 10 de Junio de 2026 se hizo entrega el soporte de entrega del formato PM_AVANCE pero de la vigencia 2024, donde se reportan 12 registros  con fecha del 18/07/2024.</t>
  </si>
  <si>
    <t>\\172.16.0.203\publica-hjrv-2023\41 - PLANEACION\POA 2026\CONTROL INTERNO\Soportes SIA CONTRALORIA</t>
  </si>
  <si>
    <t>Mediante correo institucional del 10 de Junio de 2026 se hizo entrega el certificado de presentación y diligenciamiento del FURAG 2025, el cual fue habilitado durante el periodo 01/03/2026-16/04/2026, en este consta que se diligencio de manera completa y oportuna por parte del jefe de control interno.</t>
  </si>
  <si>
    <t>\\172.16.0.203\publica-hjrv-2023\41 - PLANEACION\POA 2026\CONTROL INTERNO\FURAG</t>
  </si>
  <si>
    <t>1 CERTIFICADO PRESENTADO</t>
  </si>
  <si>
    <r>
      <t xml:space="preserve">Se envia mediante correo el soporte de rendición de los tres soportes (proveedores,procedimientos y operaciones sospechosas) el dia </t>
    </r>
    <r>
      <rPr>
        <b/>
        <sz val="10"/>
        <color theme="1"/>
        <rFont val="Montserrat"/>
      </rPr>
      <t>3 de Junio del 2026.</t>
    </r>
  </si>
  <si>
    <r>
      <t xml:space="preserve">Se envia mediante correo el soporte de rendición de los tres soportes (proveedores,procedimientos y operaciones sospechosas) el dia </t>
    </r>
    <r>
      <rPr>
        <b/>
        <sz val="10"/>
        <color theme="1"/>
        <rFont val="Montserrat"/>
      </rPr>
      <t>4 de Mayo del 2026</t>
    </r>
    <r>
      <rPr>
        <sz val="10"/>
        <color theme="1"/>
        <rFont val="Montserrat"/>
      </rPr>
      <t>.</t>
    </r>
  </si>
  <si>
    <r>
      <t xml:space="preserve">Se envia mediante correo el soporte de rendición de los tres soportes (proveedores,procedimientos y operaciones sospechosas) el dia </t>
    </r>
    <r>
      <rPr>
        <b/>
        <sz val="10"/>
        <color theme="1"/>
        <rFont val="Montserrat"/>
      </rPr>
      <t>6 de Abril del 2026.</t>
    </r>
  </si>
  <si>
    <r>
      <t xml:space="preserve">Se envia mediante correo el soporte de rendición de los tres soportes (proveedores,procedimientos y operaciones sospechosas) el dia </t>
    </r>
    <r>
      <rPr>
        <b/>
        <sz val="10"/>
        <color theme="1"/>
        <rFont val="Montserrat"/>
      </rPr>
      <t>3 de Marzo del 2026.</t>
    </r>
  </si>
  <si>
    <r>
      <t xml:space="preserve">Se envia mediante correo el soporte de rendición de los tres soportes (proveedores,procedimientos y operaciones sospechosas) el dia </t>
    </r>
    <r>
      <rPr>
        <b/>
        <sz val="10"/>
        <color theme="1"/>
        <rFont val="Montserrat"/>
      </rPr>
      <t>3 de Febrero del 2026.</t>
    </r>
  </si>
  <si>
    <r>
      <t xml:space="preserve">Se envia mediante correo el soporte de rendición de los tres soportes (proveedores,procedimientos y operaciones sospechosas) el dia </t>
    </r>
    <r>
      <rPr>
        <b/>
        <sz val="10"/>
        <color theme="1"/>
        <rFont val="Montserrat"/>
      </rPr>
      <t>5 de Enero del 2026.</t>
    </r>
  </si>
  <si>
    <t>Se entrega el 17 de Junio de 2026 el "PROTOCOLO DE COMUNICACIÓN DE RESULTADOS DE CALIDAD" el cual pese a que es un fragmento del plan de comunicaciones, al plantear las estrategias a implementar en el Area de Calidad desde Comunicaciones, pero no es el Plan de Comunicaciones de la vigencia 2026.</t>
  </si>
  <si>
    <t>\\172.16.0.203\publica-hjrv-2023\41 - PLANEACION\POA 2026\SIAU\Informe Trimestral_Programa Capacitaciones Usuarios</t>
  </si>
  <si>
    <t>Se recomienda a la Líder de Atención al Usuario que, en los semestres restantes, dentro del apartado de “Desarrollo”, amplíe con mayor detalle la explicación sobre los temas abordados. Es importante especificar por qué se trabajaron, cómo se ejecutaron, quiénes fueron las personas beneficiadas y cuáles fueron los resultados obtenidos. Hasta la fecha, los informes entregados permiten comprender de manera general lo realizado; sin embargo, la descripción se limita a dos renglones y no profundiza en los aspectos mencionados.</t>
  </si>
  <si>
    <t>\\172.16.0.203\publica-hjrv-2023\41 - PLANEACION\POA 2026\SIAU\Informe Trimestral_Programa Actividades con la Liga de Usuarios</t>
  </si>
  <si>
    <t>1 Programa</t>
  </si>
  <si>
    <t>Se recomienda a la Líder de Atención al Usuario contar también con la aprobación del Comité Institucional de Gestión y Desempeño respecto al cronograma que actualmente cumple la función de programa. De igual manera, se sugiere que cualquier documento de carácter institucional (como manuales, procedimientos, políticas, planes y programas) sea sometido a la validación de dicho Comité, garantizando así coherencia, respaldo y cumplimiento normativo.</t>
  </si>
  <si>
    <t>El Área de SIAU entrega el cronograma de capacitaciones a usuarios y reuniones de la Liga de Usuarios para la vigencia 2026, en el cual se evidencia el objeto, el desarrollo, la justificación y la propuesta aprobada por Gerencia. Con el fin de garantizar la fluidez del proceso de Atención al Usuario, en dicho cronograma se decidió integrar las capacitaciones con los eventos de la Liga de Usuarios, validándose así este documento como el programa oficial de capacitación y de la Liga para la presente vigencia.</t>
  </si>
  <si>
    <t>\\172.16.0.203\publica-hjrv-2023\41 - PLANEACION\POA 2026\SIAU\Informe Cuatrimestral_Participación Representante Liga de Usuarios en la Junta Directiva</t>
  </si>
  <si>
    <t>1ER CUATRIMESTRE: 100%
2DO CUATRIMESTRE:
3ER CUATRIMESTRE:</t>
  </si>
  <si>
    <t>Se le recomienda a la lider de atención al usuario ajuntar con las citaciones, el listado de asistencia para evidenciar la participación de la representante de la Liga de Usuarios.</t>
  </si>
  <si>
    <r>
      <rPr>
        <b/>
        <sz val="10"/>
        <rFont val="Montserrat"/>
      </rPr>
      <t>1.</t>
    </r>
    <r>
      <rPr>
        <sz val="10"/>
        <rFont val="Montserrat"/>
      </rPr>
      <t xml:space="preserve"> Plan de Auditoria vigencia 2026.
</t>
    </r>
    <r>
      <rPr>
        <b/>
        <sz val="10"/>
        <rFont val="Montserrat"/>
      </rPr>
      <t xml:space="preserve">2. </t>
    </r>
    <r>
      <rPr>
        <sz val="10"/>
        <rFont val="Montserrat"/>
      </rPr>
      <t>Informe Semestral de seguimiento de Auditoría de la ESE.</t>
    </r>
  </si>
  <si>
    <t xml:space="preserve">≥  1 informe </t>
  </si>
  <si>
    <t>\\172.16.0.203\publica-hjrv-2023\41 - PLANEACION\POA 2026\SIAU\Informe Semestral_Estrategia Anual de Servicio a la Ciudadania</t>
  </si>
  <si>
    <t>A la fecha del 25 de junio de 2026, en la carpeta destinada para el cargue de la Estrategia de Servicio a la Ciudadanía, se encuentra el archivo denominado “PR-CA-ES-05 Procedimiento de Realización de Encuesta de Satisfacción V3”. Dicho documento no corresponde a la Estrategia solicitada, aunque la información allí consignada podría integrarse como un acápite dentro del documento de Estrategia Anual de Servicio. Sin embargo, no constituye el paquete completo exigido por la normativa de Atención al Cliente establecida por el DAFP.</t>
  </si>
  <si>
    <t>Se recomienda a la Líder de Atención al Usuario hacer uso de la guía para la elaboración del Plan de Estrategia Anual de Servicio a la Ciudadanía, dispuesta por el Departamento Administrativo de la Función Pública (DAFP), con el fin de construir dicho documento conforme a los lineamientos y normativa vigente. Asimismo, se recuerda que desde el área de Planeación se podría facilitar un formato base de este plan, proveniente de otra institución, para fortalecer su elaboración y agilizar el proceso, dado que a la fecha el documento ya debería estar elaborado, aprobado y publicado.</t>
  </si>
  <si>
    <t>Para cierre de Semestre no se entrega el soporte requerido en la carpeta destinada.</t>
  </si>
  <si>
    <t>Para cierre de Semestre no se entrega el soporte requerido del Informe del PRIMER SEMESTRE de la vigencia en la carpeta destinada.</t>
  </si>
  <si>
    <t>\\172.16.0.203\publica-hjrv-2023\41 - PLANEACION\POA 2026\SIAU\Informe Semestral_Caracterización de la Ciudadania</t>
  </si>
  <si>
    <t>Se recomienda a la Líder de Atención al Usuario realizar el Plan de Ejercicios de Caracterización a la mayor brevedad posible. En conversaciones previas se había acordado que dicho plan podría estructurarse alrededor de dos ejercicios principales: la aplicación de encuestas a la comunidad y el aprovechamiento de las bases de datos de usuarios que el hospital mantiene actualizadas de manera constante.</t>
  </si>
  <si>
    <t>Se recomienda a la Líder de Atención al Usuario realizar el informe del Plan de Ejercicios de Caracterización a la mayor brevedad posible. Tal como se había acordado previamente, en el informe pendiente del primer semestre deberá exponerse que, para la ejecución de dicho plan, se optará únicamente por la segunda alternativa: el uso de la base de datos de usuarios para su caracterización. Esta decisión obedece a la complejidad que implica aplicar una nueva encuesta a la población, considerando que actualmente ya circulan varias (incluyendo las de satisfacción) y presentan baja recepción por parte de la comunidad. En consecuencia, para lograr la caracterización de los usuarios se utilizará la base de datos RFAST, la cual se mantiene en actualización permanente gracias a su interconectividad con todas las áreas que registran ingresos y atención de pacientes. Cabe aclarar que, para llegar a este punto, es necesario primero documentar el plan y posteriormente elaborar el informe, dado que la información y la actividad ya se encuentran concertadas, pero aún no registradas.</t>
  </si>
  <si>
    <t>\\172.16.0.203\publica-hjrv-2023\41 - PLANEACION\POA 2026\SIAU\Informes Trimestrales_ Atención a la Ciudadania-mm</t>
  </si>
  <si>
    <r>
      <rPr>
        <b/>
        <sz val="10"/>
        <color theme="1"/>
        <rFont val="Montserrat"/>
      </rPr>
      <t xml:space="preserve">1ER TRIMESTRE: </t>
    </r>
    <r>
      <rPr>
        <sz val="10"/>
        <color theme="1"/>
        <rFont val="Montserrat"/>
      </rPr>
      <t xml:space="preserve">Se realizaron capacitaciones sobre acoso laboral, sexual e igualdad de género, reinducción en SST a 115 trabajadores, acompañamiento a comités COPASST y Convivencia, inspecciones de áreas y extintores, seguimiento a dosimetrías y evaluaciones médicas, pausas activas y promoción del bienestar. 
Beneficiarios: personal institucional y comités.
Resultado: fortalecimiento de la cultura preventiva y cumplimiento del plan anual SG-SST.
</t>
    </r>
    <r>
      <rPr>
        <b/>
        <sz val="10"/>
        <color theme="1"/>
        <rFont val="Montserrat"/>
      </rPr>
      <t xml:space="preserve">2DO TRIMESTRE: </t>
    </r>
    <r>
      <rPr>
        <sz val="10"/>
        <color theme="1"/>
        <rFont val="Montserrat"/>
      </rPr>
      <t>El 19/06/2026se entregó el informe correspondiente al segundo semestre de la vigencia, en el cual el líder de Seguridad y Salud en el Trabajo evidenció el seguimiento y cumplimiento de las actividades desarrolladas en el marco del Sistema de Gestión de Seguridad y Salud en el Trabajo.
Durante este periodo se llevaron a cabo capacitaciones y reinducciones orientadas a fortalecer las competencias del personal. El 16 de junio se abordaron temas de bioseguridad y uso de elementos de protección personal, riesgo biológico y manejo seguro de cortopunzantes. Posteriormente, el 24 de junio se desarrolló una jornada sobre aseo y desinfección en el sector salud. En las reinducciones se trataron aspectos como la identificación de riesgos laborales, la prevención de accidentes de trabajo, el uso adecuado de los elementos de protección personal, el reporte de incidentes y accidentes, las políticas institucionales de SST y las medidas de autocuidado.
El área de SST también acompañó el trabajo de los comités institucionales, entre ellos el Comité de Convivencia Laboral y el COPASST, fortaleciendo la articulación de las acciones preventivas. Asimismo, se programaron evaluaciones médicas ocupacionales de egreso, se realizó el seguimiento de las dosimetrías de rayos X para el personal expuesto a radiación ionizante y se garantizó el cumplimiento del plan anual de trabajo del SG-SST. El 23 de junio se efectuaron exámenes periódicos para todo el personal de planta.
En cuanto a las inspecciones, se ejecutaron revisiones periódicas de bioseguridad en áreas críticas, con especial énfasis en los servicios asistenciales. Se verificó el estado de los extintores y se avanzó en la actualización de los planes de contingencia institucionales. Durante el trimestre también se reportó e investigó un accidente de trabajo, con el acompañamiento del COPASST, asegurando el cumplimiento de los protocolos establecidos.
Finalmente, se desarrollaron actividades de bienestar laboral, tales como pausas activas, acciones de promoción del autocuidado y capacitaciones institucionales enfocadas en bioseguridad y riesgo biológico, contribuyendo al fortalecimiento de la cultura de prevención y al bienestar integral de los trabajadores..</t>
    </r>
  </si>
  <si>
    <t>Informe semestral de avance del cumplimiento.</t>
  </si>
  <si>
    <t>Informe semestral implementación por planes</t>
  </si>
  <si>
    <t>\\172.16.0.203\publica-hjrv-2023\41 - PLANEACION\POA 2026\CALIDAD\Sistema Único de Habilitación OK</t>
  </si>
  <si>
    <t>A la fecha del 02 de junio del 2026 el área de calidad entrega "Certificación de Autoevaluación de Estándares de Habilitación (Resolución 3100 de 2019)" donde consta que durante el periodo se ejecutó el proceso de Autoevaluación en Habilitación, arrojando los siguientes resultados:
1. Estándares aplicables a todos los servicios (11.1):  Cumplimiento entre 62% y 100%.
Fortalezas: historia clínica y registros (96%) e interdependencia (100%).
Aspectos críticos: talento humano (63%) y procesos prioritarios (62%).
2. Grupo Consulta Externa (11.2):  Cumplimiento entre 74% y 91%.
Buen desempeño general, con vacunación como punto fuerte (91%).
3. Grupo Apoyo Diagnóstico y Complementación Terapéutica (11.3):  Cumplimiento entre 70% y 100%.
Destacan imágenes diagnósticas y toma de muestras (100%).
Áreas a mejorar: terapias (70%) y citologías cervico-uterinas (73%).
4. Grupo Internación (11.4):  Cumplimiento 63%.
Requiere fortalecimiento en procesos de hospitalización y condiciones de infraestructura.
5. Grupo Atención Inmediata (11.6): Cumplimiento entre 53% y 97%.
Excelente desempeño en transporte asistencial (97%) y atención del parto (80%).
Urgencias presenta el nivel más bajo (53%), indicando necesidad de intervención prioritaria.</t>
  </si>
  <si>
    <t>Se recomienda al líder del área incluir en las certificaciones el periodo específico al cual corresponden los resultados presentados. De esta manera, se garantiza la claridad respecto a la fecha de cierre utilizada para la evaluación del cumplimiento, evitando interpretaciones ambiguas y fortaleciendo la transparencia del proceso.</t>
  </si>
  <si>
    <t>CUMPLIMIENTO ACTIVIDAD CONSTRUCCIÓN: 100%</t>
  </si>
  <si>
    <t>Debido a que, a la fecha (8/07/2026), apenas se cuenta con el cierre de resultados de la autoevaluación, la identificación de las tres áreas críticas y la elaboración de los planes de mejoramiento, no se dispone aún de un informe que permita relacionar las actividades ejecutadas frente a las actividades programadas de los Planes de Mejoramiento. En consecuencia, el indicador no puede ser evaluado en este momento. No obstante, dado que la fecha de cierre es anual, existe plazo hasta diciembre para la ejecución de las actividades programadas.
Se otorga un reconocimiento de cumplimiento del 100% respecto a la actividad a cargo del líder, considerando que para el cierre del semestre se ha completado la primera fase del proceso (construcción, ajuste y socialización), quedando pendiente la fase de ejecución. Es importante aclarar que este porcentaje corresponde al cumplimiento de la actividad asignada, mas no al cumplimiento del indicador, ya que, como se expuso, aún no es posible evaluarlo ni verificarlo en ausencia del informe con la relación requerida.</t>
  </si>
  <si>
    <t>\\172.16.0.203\publica-hjrv-2023\41 - PLANEACION\POA 2026\CALIDAD\Informe Semestral_Plan de Mejoramiento Continuo de la Calidad de la Atención en Salud</t>
  </si>
  <si>
    <t>A la fecha (8/07/2026) se tiene conocimiento de que el PAMEC 2026 ya se encuentra construido y en ejecución. Sin embargo, en la carpeta dispuesta para su cargue únicamente reposan los siguientes documentos:
1. Acta de Inicio PAMEC 2026 (12 de febrero de 2026).
2. Cronograma de Actividades PAMEC 2026 HJRV.
3. Estructura de los Equipos de Acreditación 2026.
4. Fichas Técnicas del Equipo de Acreditación (7 fichas).</t>
  </si>
  <si>
    <r>
      <t xml:space="preserve">Se otorga un reconocimiento de cumplimiento del 100% respecto a la actividad a cargo del líder, dado que el PAMEC 2026 se encuentra construido y en ejecución. Sin embargo, el cálculo del indicador se realiza de manera distinta, por lo cual resulta pertinente:
1. Adjuntar el documento del PAMEC 2026 en la carpeta dispuesta para tal fin.
2. Elaborar y remitir el informe correspondiente al primer semestre ya cerrado, en el cual se presente el seguimiento al PAMEC y se incluya la relación de los datos necesarios para calcular el avance del indicador (acciones de mejora ejecutadas / total de acciones de mejora propuestas para el periodo).
Se recuerda que estos insumos no constituyen requerimientos nuevos, sino que corresponden a lo establecido en el </t>
    </r>
    <r>
      <rPr>
        <b/>
        <sz val="10"/>
        <color theme="1"/>
        <rFont val="Montserrat"/>
      </rPr>
      <t>Plan de Desarrollo 2024–2027</t>
    </r>
    <r>
      <rPr>
        <sz val="10"/>
        <color theme="1"/>
        <rFont val="Montserrat"/>
      </rPr>
      <t xml:space="preserve"> del Hospital, y deben entregarse en los mismos términos exigidos en dicho documento, dado que representan la ruta institucional previamente definida.</t>
    </r>
  </si>
  <si>
    <r>
      <rPr>
        <b/>
        <sz val="10"/>
        <color theme="1"/>
        <rFont val="Montserrat"/>
      </rPr>
      <t xml:space="preserve">1ER TRIMESTRE: </t>
    </r>
    <r>
      <rPr>
        <sz val="10"/>
        <color theme="1"/>
        <rFont val="Montserrat"/>
      </rPr>
      <t xml:space="preserve"> Se aplicaron encuestas en Consulta Externa, Urgencias, PYMS, Laboratorio, Odontología, Radiología y Hospitalización; resultados: 100% satisfacción en Consulta Externa, Radiología y Hospitalización, 95% en Odontología, 92% en Laboratorio, sin datos en Urgencias y PYMS; se evidencia alto nivel de satisfacción general (≥90%), con baja aplicación de encuestas (6% de muestra esperada); se recomienda ampliar cobertura, garantizar aplicación en todos los servicios y fortalecer el proceso en temporadas de reemplazo. Según informe entregado durante el primer trimestre los resultados son positivos frene a la satisfacción del usuario.
</t>
    </r>
    <r>
      <rPr>
        <b/>
        <sz val="10"/>
        <color theme="1"/>
        <rFont val="Montserrat"/>
      </rPr>
      <t xml:space="preserve">2DO TRIMESTRE: </t>
    </r>
    <r>
      <rPr>
        <sz val="10"/>
        <color theme="1"/>
        <rFont val="Montserrat"/>
      </rPr>
      <t>A la fecha del 3 de julio de 2026, y de acuerdo con el insumo entregado sobre la satisfacción de los usuarios, se informa que se aplicaron un total de 666 encuestas, obteniendo un nivel de satisfacción general del 98%. Este resultado se atribuye principalmente al fortalecimiento de la Atención Humanizada, lo cual refleja una homogeneidad en la calidad de la atención brindada en las diferentes áreas de servicio.
El informe señala que los niveles de satisfacción alcanzados fueron particularmente altos en Radiología y Hospitalización, donde se registró un 100%. En Odontología, Laboratorio y Urgencias se obtuvo un 98%, mientras que en Consulta Externa y PYMS el nivel fue del 97%.
Si bien los resultados son positivos en términos generales, el mismo informe recomienda realizar un análisis detallado de las causas de insatisfacción en Consulta Externa y PYMS, con el fin de implementar planes de mejora focalizados que permitan fortalecer aún más la experiencia del usuario. En conclusión, durante el segundo trimestre ninguna de las áreas evaluadas presentó un nivel de satisfacción inferior al 97%, lo que evidencia un desempeño favorable en la prestación de los servicios.
3ER TRIMESTRE:
4TO TRIMESTRE:</t>
    </r>
  </si>
  <si>
    <t>1ER TRIMESTRE: 98%
2DO TRIMESTRE: 98%</t>
  </si>
  <si>
    <t>A la fecha (8/07/2026) no se ha construido la politica de responsabilidad social, en la carpetano se encuentran evidencias.</t>
  </si>
  <si>
    <t>\\172.16.0.203\publica-hjrv-2023\41 - PLANEACION\POA 2026\CALIDAD\Política de Responsabilidad Social Empresarial - MONTAR</t>
  </si>
  <si>
    <t>Durante el primer trimestre de la vigencia 2026 se lideró y ejecutó de manera integral el proceso de Autoevaluación de Estándares y Criterios de Habilitación para los servicios habilitados de baja complejidad en la institución. Este ejercicio permitió revisar de forma sistemática el cumplimiento de los lineamientos normativos, identificar fortalezas y reconocer las áreas críticas que requieren intervención prioritaria.
Como resultado de la autoevaluación, se elaboró el Plan de Mejoramiento, el cual quedó consignado en el informe oficial entregado el 2 de junio de 2026. Dicho plan constituye la hoja de ruta para orientar acciones correctivas y de fortalecimiento en los servicios evaluados, garantizando la calidad y continuidad de la atención.
Los hallazgos principales evidenciaron niveles de cumplimiento crítico en los siguientes componentes:
Urgencias: 53%, Procesos Prioritarios: 62%, Talento Humano: 63% y Hospitalización: 63%</t>
  </si>
  <si>
    <t>Se recomienda al líder del área construir la política entre los meses de julio y agosto, lo más pronto posible, dado que se requiere tiempo suficiente para su ejecución y para cumplir con el porcentaje de actividades previstas en la política. Asimismo, es necesario contar al menos con el segundo informe semestral, ya que durante el primer semestre no fue posible disponer de dicho documento.
Se recuerda que esta actividad proviene directamente del Plan de Desarrollo 2024–2027 del Hospital, por lo cual es inalterable y debe encontrarse en ejecución conforme a lo establecido. El cumplimiento oportuno de esta política afecta de manera directa la calificación de la gestión administrativa en el Indicador 3 del Plan de Gestión, razón por la cual resulta indispensable avanzar en su construcción y puesta en marcha dentro del plazo señalado.</t>
  </si>
  <si>
    <t>\\172.16.0.203\publica-hjrv-2023\41 - PLANEACION\POA 2026\CALIDAD\Acciones transversales de enfoque diferencial en salud - MONTAR</t>
  </si>
  <si>
    <t>A la fecha (8/07/2026) no se ha construido la Estrategia de Enfoque Diferencial, en la carpeta no se encuentran evidencias.</t>
  </si>
  <si>
    <t>Se recomienda al líder del área en apoyo con el Subdirector Cientifico construir la Estrategia de Enfoque Diferencial en la Salud entre los meses de julio y agosto, lo más pronto posible, dado que se requiere tiempo suficiente para su ejecución y para cumplir con el porcentaje de actividades previstas en el mismo documento. Asimismo, es necesario contar al menos un documento de segumiento y evaluación de dicha estrategia, ya que durante el primer semestre no fue posible disponer de dicho documento.
Se recuerda que esta actividad proviene directamente del Plan de Desarrollo 2024–2027 del Hospital, por lo cual es inalterable y debe encontrarse en ejecución conforme a lo establecido. El cumplimiento oportuno de esta estrategia afecta de manera directa la calificación de la gestión administrativa en el Indicador 3 del Plan de Gestión, razón por la cual resulta indispensable avanzar en su construcción y puesta en marcha dentro del plazo señalado.</t>
  </si>
  <si>
    <t>\\172.16.0.203\publica-hjrv-2023\41 - PLANEACION\POA 2026\SIAU\Manual de Atención y Participación Ciudadana - SIAU</t>
  </si>
  <si>
    <t>PORCENTAJE DE CUMPLIMIENTO DE LA ACTIVIDAD: 33%</t>
  </si>
  <si>
    <t>Debido a que la actividad se encuentra dividida en tres fases —elaboración, aprobación por parte del comité y socialización—, se reconoce a la fecha de cierre del semestre un porcentaje de ejecución del 33%, dado que el manual ya está construido pero aún faltan las dos fases restantes.
Sin embargo, es importante reiterar que este porcentaje corresponde únicamente al avance de la actividad y no a la medición del indicador, puesto que dicho indicador se evalúa con el manual aprobado y socializado. En consecuencia, mientras no se cumplan estas fases, no es posible considerar el indicador como ejecutado ni reportar su cumplimiento.</t>
  </si>
  <si>
    <t>Para cierre de Semestre no se entrega el soporte requerido</t>
  </si>
  <si>
    <r>
      <t>Según la información entregada por el líder de Calidad, la E.S.E cuenta con la Resolución No. 029 de 2021 para la adopción de la política. No obstante, dicha política se construyó en junio de 2026. En ella se establecen las 20 líneas obligatorias que, como prestadores de servicios de salud, deben estar incluidas conforme a lo dispuesto en la Resolución 2063 de 2017 del Ministerio de Salud y Protección Social. Asimismo, se definen los lineamientos operativos de despliegue, el proceso de monitoreo, la evaluación, los indicadores y demás aspectos relacionados.
Sin embargo, la política</t>
    </r>
    <r>
      <rPr>
        <b/>
        <sz val="10"/>
        <color theme="1"/>
        <rFont val="Montserrat"/>
      </rPr>
      <t xml:space="preserve"> aún no cuenta con la aprobación del Comité de Gestión y Desempeño</t>
    </r>
    <r>
      <rPr>
        <sz val="10"/>
        <color theme="1"/>
        <rFont val="Montserrat"/>
      </rPr>
      <t>, requisito indispensable para su validez institucional. Adicionalmente, no incluye el Plan Anual Estratégico de Participación Social 2026, el cual debe construirse en conjunto con el área de SIAU, dado que esta dependencia es la encargada de la ejecución del plan. Dicho plan debe quedar consignado dentro de la política de participación ciudadana.</t>
    </r>
  </si>
  <si>
    <t>\\172.16.0.203\publica-hjrv-2023\41 - PLANEACION\POA 2026\CALIDAD\Política de Participación Ciudadana OK</t>
  </si>
  <si>
    <t>Se recomienda al líder del proceso someter a aprobación del Comité Institucional de Gestión y Desempeño la Política de Participación Ciudadana. Adicionalmente, se debe incluir en ella, tal como se menciona en el POA, el Plan Anual Estratégico de Participación Social 2026, dado que constituye un soporte fundamental para verificar el cumplimiento de la actividad.
Por otro lado, se recuerda al líder que, para el cierre del segundo semestre, debe entregar un informe con la relación de la evaluación de dicha política. Conforme al documento, se establece que se debe cumplir como mínimo con 14 de las 20 actividades planificadas, requisito indispensable para considerar el indicador como cumplido.
Es importante reiterar que esta es la única unidad de medida definida para el indicador, por lo cual no puede ser evaluado de otra manera. En consecuencia, el cumplimiento de las actividades debe verificarse antes del cierre de la vigencia, garantizando así la validez de la medición y la calificación correspondiente en la gestión administrativa.</t>
  </si>
  <si>
    <t>\\172.16.0.203\publica-hjrv-2023\41 - PLANEACION\POA 2026\CALIDAD\Política de Gestión del Conocimiento e Innovación - MONTAR</t>
  </si>
  <si>
    <r>
      <t xml:space="preserve">A la fecha (8/07/2026) no se ha construido la politica, en la carpeta no se encuentran evidencias. </t>
    </r>
    <r>
      <rPr>
        <b/>
        <sz val="10"/>
        <color theme="1"/>
        <rFont val="Montserrat"/>
      </rPr>
      <t>SIN EMBARGO AUN ESTA DENTRO DEL PLAZO ESTABLECIDO</t>
    </r>
  </si>
  <si>
    <t>\\172.16.0.203\publica-hjrv-2023\41 - PLANEACION\POA 2026\CALIDAD\Actas de sesión de Junta Directiva_RIPS - Ok</t>
  </si>
  <si>
    <t>1 ACTA</t>
  </si>
  <si>
    <t>Se recomienda al líder del proceso garantizar que el informe semestral entregado sea socializado en la próxima Junta Directiva programada para el mes de julio. Esta acción resulta indispensable, dado que ya se ha cerrado el segundo trimestre y es fundamental que la Junta tenga conocimiento de los resultados obtenidos durante este periodo.
De esta manera, se asegura la generación de la segunda acta de las cuatro exigidas anualmente, cumpliendo con los requisitos establecidos y fortaleciendo la trazabilidad de la gestión institucional.</t>
  </si>
  <si>
    <t>Se recuerda al líder del proceso que el comité tiene programada su reunión ordinaria para el día 22 de julio. Resulta pertinente que la construcción de la Política de Gestión del Conocimiento e Innovación se realice antes de dicha fecha, teniendo en cuenta que el plazo máximo para contar con la política construida es el 31 de julio, y para su aprobación por parte del Comité Institucional de Gestión y Desempeño el 31 de agosto.
De esta manera, se asegura que el documento pueda ser presentado oportunamente en la reunión ordinaria, facilitando su revisión y aprobación dentro de los plazos establecidos. Cumplir con estas fechas permitirá garantizar la ejecución adecuada de la actividad y el cumplimiento satisfactorio del indicador, evitando retrasos que puedan afectar la calificación de la gestión administrativa.</t>
  </si>
  <si>
    <r>
      <rPr>
        <b/>
        <sz val="10"/>
        <color theme="1"/>
        <rFont val="Montserrat"/>
      </rPr>
      <t>1ER TRIMESTRE:</t>
    </r>
    <r>
      <rPr>
        <sz val="10"/>
        <color theme="1"/>
        <rFont val="Montserrat"/>
      </rPr>
      <t xml:space="preserve"> Durante el primer tirmestre del año se recibieron un total de 8 solicitudes de PQRSF por parte de los usuarios donde el 100% son quejas y a las cuales se cumplieron con el tiempo de respuesta adecuado con 6 de esas solicitudes  siendo el 75% de cumplimiento. El informe ya se encuentra debidamente publicado en la pagina web de la E.S.E y fue entregado el 1 de abril del 2026.
</t>
    </r>
    <r>
      <rPr>
        <b/>
        <sz val="10"/>
        <color theme="1"/>
        <rFont val="Montserrat"/>
      </rPr>
      <t>2DO TRIMESTRE:</t>
    </r>
    <r>
      <rPr>
        <sz val="10"/>
        <color theme="1"/>
        <rFont val="Montserrat"/>
      </rPr>
      <t xml:space="preserve"> Durante el segundo trimestre del año se recibieron un total de 19 PQRSF de los usuarios, donde el 80% fueron quejas y a las cuales se cumplieron con el tiempo de respuesta adecuado, este trimestre hubo una mejoria debido a que el 20% de las PQRSF son felicitaciones correspondientes al servicio de PYMS.
3ER TRIMESTRE:
4TO TRIMESTRE:</t>
    </r>
  </si>
  <si>
    <t>2 INFORME PRESENTADO</t>
  </si>
  <si>
    <t>El informe correspondiente al segundo trimestre se encuentra publicado en la página web institucional. No obstante, el día 9 de julio de 2026, la líder del área de SIAU informó que dicho documento presenta errores.
En consecuencia, se está a la espera de que el informe sea retirado y se realice el cargue de la versión definitiva, con el fin de poder dar por cumplida esta actividad dentro del periodo correspondiente al segundo trimestre.</t>
  </si>
  <si>
    <r>
      <rPr>
        <b/>
        <sz val="10"/>
        <color theme="1"/>
        <rFont val="Montserrat"/>
      </rPr>
      <t xml:space="preserve">OJO: La información de CALIDAD se rinde antes del 30/04/2026 es ANUAL, sin embargo la información de PRODUCCIÓN si se rinde de manera TRIMESTRAL.
</t>
    </r>
    <r>
      <rPr>
        <sz val="10"/>
        <color theme="1"/>
        <rFont val="Montserrat"/>
      </rPr>
      <t>La información de Calidad se rindio de manera adecuada dentro del plazo estrablecido y consta en el informe entregado el 26 de mayo donde estan las evidencias del cargue.</t>
    </r>
    <r>
      <rPr>
        <b/>
        <sz val="10"/>
        <color theme="1"/>
        <rFont val="Montserrat"/>
      </rPr>
      <t xml:space="preserve">
1ER TRIMESTRE: </t>
    </r>
    <r>
      <rPr>
        <sz val="10"/>
        <color theme="1"/>
        <rFont val="Montserrat"/>
      </rPr>
      <t xml:space="preserve">Durante el primer tirmestre del año se recibio el 26 de mayo un informe donde constan las evidencias del cargue de información de la información de  Producción bajo los estandares de veracidad, consistencia y oportunidad, dentro de las fechas establecidas.
</t>
    </r>
    <r>
      <rPr>
        <b/>
        <sz val="10"/>
        <color theme="1"/>
        <rFont val="Montserrat"/>
      </rPr>
      <t>2DO TRIMESTRE: No se ha entregado informe de cargue de PRODUCCIÓN del segundo trimestre (9/07/2026).</t>
    </r>
  </si>
  <si>
    <t>100% del reporte anual
25% del reporte trimestral</t>
  </si>
  <si>
    <t>Se recomienda al líder del proceso entregar el informe correspondiente al cargue de la información trimestral del segundo periodo de producción lo más pronto posible. Esto resulta necesario, ya que en el informe certificado de mayo únicamente se reportó la información del primer trimestre, quedando pendiente, a la fecha de cierre del primer semestre, el periodo comprendido entre abril y junio.
Si bien se reconoce que el área ha venido realizando el cargue de la información de producción de manera consistente, es indispensable dejar documentado este proceso y su evidencia dentro del POA, con el fin de garantizar la trazabilidad y el cumplimiento formal de la actividad.</t>
  </si>
  <si>
    <t>NO HAY EVIDENCIA CARGADA (9/07/2026)</t>
  </si>
  <si>
    <t>Soporte de reporte mensual en archivo plano en la plataforma de COOSALUD</t>
  </si>
  <si>
    <t>\\172.16.0.203\publica-hjrv-2023\41 - PLANEACION\POA 2026\CALIDAD\Soporte Mensual_SIGERES COOSALUD ok</t>
  </si>
  <si>
    <t>En la carpeta se evidencia el archivo plano y el soporte de que se cargo en el mes correspondiente.</t>
  </si>
  <si>
    <r>
      <t xml:space="preserve">En la carpeta se evidencia el archivo plano y el soporte de que se cargo pero </t>
    </r>
    <r>
      <rPr>
        <b/>
        <sz val="10"/>
        <color theme="1"/>
        <rFont val="Montserrat"/>
      </rPr>
      <t>NO</t>
    </r>
    <r>
      <rPr>
        <sz val="10"/>
        <color theme="1"/>
        <rFont val="Montserrat"/>
      </rPr>
      <t xml:space="preserve"> en el mes correspondiente. Se cargo en </t>
    </r>
    <r>
      <rPr>
        <b/>
        <sz val="10"/>
        <color theme="1"/>
        <rFont val="Montserrat"/>
      </rPr>
      <t>MAYO</t>
    </r>
    <r>
      <rPr>
        <sz val="10"/>
        <color theme="1"/>
        <rFont val="Montserrat"/>
      </rPr>
      <t>.</t>
    </r>
  </si>
  <si>
    <t>\\172.16.0.203\publica-hjrv-2023\41 - PLANEACION\POA 2026\CALIDAD\Soporte Anual_ST002 PAMEC - OK</t>
  </si>
  <si>
    <t>1 REPORTE REALIZADO</t>
  </si>
  <si>
    <t>El 19 de febrero de 2026 se rindió en el aplicativo de la Supersalud el formato ST002, cumpliendo con el tiempo establecido para su entrega. El soporte correspondiente se encuentra cargado en la carpeta institucional destinada para tal fin, junto con el archivo en formato Excel diligenciado y entregado en dicho reporte.
Adicionalmente, se cuenta con la evidencia de la entrega del soporte de cargue a la Secretaría de Salud Departamental, lo cual garantiza la trazabilidad del proceso y el cumplimiento formal de esta actividad conforme a los lineamientos establecidos.</t>
  </si>
  <si>
    <t>\\172.16.0.203\publica-hjrv-2023\41 - PLANEACION\POA 2026\CALIDAD\Soporte Anual_Anexó Técnico SISPRO_Plan de Participación Social OK</t>
  </si>
  <si>
    <t>El archivo de la programación se envio a la plataforma el dia 13 de Abril del 2026, pese a que deberia haberse rendido en enero el sistema PISIS permite que se cargue antes del cierre del primer semestre siempre y cuando no presente errores, el cual fue el caso, dicho archivo envia 11 registros de los cuales el 100% se valida sin ningun error.</t>
  </si>
  <si>
    <t>El 01 de julio de 2026 se rindio en el aplicativo de la Supersalud el formato GT004, no sé cumplio con el tiempo establecido debido a que existia confusión dentro de las areas encargadas del proceso, se rindio a traves de requerimiento por parte de la Supersalud por la ausencia del reporte y esto llevo a la suscripción de un plan de mejoramiento.</t>
  </si>
  <si>
    <t>"\\172.16.0.203\publica-hjrv-2023\41 - PLANEACION\POA 2026\CALIDAD\Soporte Anual_GT004 - Ok"</t>
  </si>
  <si>
    <r>
      <t xml:space="preserve">Pese a que la actividad se da por cumplida en la medida en que se realizó el reporte anual exigido por el indicador, es importante tener presente que este no se rindió dentro del plazo definido por la </t>
    </r>
    <r>
      <rPr>
        <b/>
        <sz val="10"/>
        <color theme="1"/>
        <rFont val="Montserrat"/>
      </rPr>
      <t>Supersalud</t>
    </r>
    <r>
      <rPr>
        <sz val="10"/>
        <color theme="1"/>
        <rFont val="Montserrat"/>
      </rPr>
      <t xml:space="preserve">. Al tratarse de uno de los formatos que conforman el cumplimiento del Indicador </t>
    </r>
    <r>
      <rPr>
        <b/>
        <sz val="10"/>
        <color theme="1"/>
        <rFont val="Montserrat"/>
      </rPr>
      <t>No. 10 del Plan de Gestión 2024–2027</t>
    </r>
    <r>
      <rPr>
        <sz val="10"/>
        <color theme="1"/>
        <rFont val="Montserrat"/>
      </rPr>
      <t>, existe la probabilidad de que se genere una afectación en el puntaje de dicho indicador si la Supersalud decide no reconocerlo como válido por haber sido reportado fuera de los tiempos establecidos.
En este sentido, aunque se cuenta con la evidencia del reporte, se reitera la necesidad de garantizar la entrega oportuna en los plazos oficiales, dado que el cumplimiento del indicador depende directamente de la aceptación de los formatos por parte de la entidad de control.</t>
    </r>
  </si>
  <si>
    <r>
      <rPr>
        <b/>
        <sz val="10"/>
        <color theme="1"/>
        <rFont val="Montserrat"/>
      </rPr>
      <t>1ER TRIMESTRE:</t>
    </r>
    <r>
      <rPr>
        <sz val="10"/>
        <color theme="1"/>
        <rFont val="Montserrat"/>
      </rPr>
      <t xml:space="preserve">Durante el primer trimestre de la vigencia 2026 se realizó seguimiento al área de referencia, evidenciándose un total de 243 remisiones. De estas, el 53% correspondieron a pacientes remitidos a instituciones de mediana complejidad (53 pacientes), el 46% a instituciones de alta complejidad (46 pacientes) y el 0% a instituciones de baja complejidad (1 paciente).
En cuanto a la gestión del área, se registraron 426 trámites de remisiones con el siguiente comportamiento:
36% aceptados en las diferentes especialidades y niveles de complejidad.
26% correspondieron a pacientes que entregaron alta voluntaria, con los siguientes motivos:
71% traslado por sus propios medios.
15% demora en los trámites.
6% no desean continuar con el proceso.
6% desistimiento de la remisión.
1% parto en la institución.
Respecto a los seis indicadores reportados por el área de referencia en este trimestre, se notificaron los resultados a la Gobernación del Valle del Cauca, destacando que tres indicadores no aplican a la E.S.E.. Los resultados fueron:
Indicador 1: 53% de remisiones de baja a mediana complejidad y 46% de baja a alta complejidad.
Indicador 2: 10 minutos en promedio de oportunidad de atención en consulta de urgencias.
Indicador 3: 0% de remisiones rechazadas.
Indicador 6: 100% de remisiones realizadas a través del CRUE. 
</t>
    </r>
    <r>
      <rPr>
        <b/>
        <sz val="10"/>
        <color theme="1"/>
        <rFont val="Montserrat"/>
      </rPr>
      <t>2DO TRIMESTRE: No se encuentra el informe en la carpeta correspondiente a la fecha (9/07/2026).</t>
    </r>
    <r>
      <rPr>
        <sz val="10"/>
        <color theme="1"/>
        <rFont val="Montserrat"/>
      </rPr>
      <t xml:space="preserve">
3ER TRIMESTRE:
4TO TRIMESTRE:</t>
    </r>
  </si>
  <si>
    <t>Se recomienda al lider subir lo más pronto posible el informe del segundo semestre de referencia y contrareferencia, ya que para el cierre del 1er semestre el cumplimiento del indicador deberia estar en 50%.</t>
  </si>
  <si>
    <t>En la carpeta no se encuentra dentro de ninguno de los documentos reportados, el Informe Semestral solicitado.</t>
  </si>
  <si>
    <t>\\172.16.0.203\publica-hjrv-2023\41 - PLANEACION\POA 2026\CALIDAD\Soporte Reporte SIHO_Capacidad Intalada OK</t>
  </si>
  <si>
    <t>17 ACTIVIDADES/ PARA CIERRE PRIMER SEMESTRE SE HACE SOBRE 16 PORQUE 1 TIENE PLAZO</t>
  </si>
  <si>
    <t>A la fecha (8/07/2026) se encuentra ya generado por parte del lider el informe semestral de los RIPS (Registro Individual de Prestación de Servicios de Salud) para su presentación en la proxima junta directiva, el primer trimestre ya fue presentado ante la junta con Acta No. 04 del 23 de Abril del 2026.</t>
  </si>
  <si>
    <t xml:space="preserve">Realizar las rendiciones de cuenta parciales  de acuerdo al plan de rendición de cuentas </t>
  </si>
  <si>
    <t>https://www.hospitaldagua.gov.co/rendicion-de-cuentas/</t>
  </si>
  <si>
    <r>
      <rPr>
        <b/>
        <sz val="10"/>
        <rFont val="Montserrat"/>
      </rPr>
      <t xml:space="preserve">1. </t>
    </r>
    <r>
      <rPr>
        <sz val="10"/>
        <rFont val="Montserrat"/>
      </rPr>
      <t xml:space="preserve">Manual de procedimiento y metodologia para la rendición de cuentas a la comunidad.
</t>
    </r>
    <r>
      <rPr>
        <b/>
        <sz val="10"/>
        <rFont val="Montserrat"/>
      </rPr>
      <t xml:space="preserve">2. </t>
    </r>
    <r>
      <rPr>
        <sz val="10"/>
        <rFont val="Montserrat"/>
      </rPr>
      <t xml:space="preserve">Informe Semestral que incluye información sobre la evaluación de la estrategia de participación ciudadana
implementada por la entidad durante la vigencia.
</t>
    </r>
    <r>
      <rPr>
        <b/>
        <sz val="10"/>
        <rFont val="Montserrat"/>
      </rPr>
      <t xml:space="preserve">3. </t>
    </r>
    <r>
      <rPr>
        <sz val="10"/>
        <rFont val="Montserrat"/>
      </rPr>
      <t>Soportes de acciones generadas para la construcción de la rendición de cuentas.</t>
    </r>
  </si>
  <si>
    <t>El día 27 de marzo de 2026 a las 9:00 a.m. se realizó la rendición de cuentas de la vigencia 2025, con la participación de los diferentes miembros y representantes de la comunidad. La ciudadanía tuvo la oportunidad de asistir de manera presencial o virtual, a través de la transmisión en vivo realizada en la página oficial de la E.S.E en Facebook.
La rendición estuvo liderada por el Gerente Francisco Fonseca Amaris, quien expuso los resultados de los 17 indicadores del Plan de Gestión, evidenciando el cumplimiento institucional en las áreas administrativas y financieras, destacando la estabilidad alcanzada por el hospital en los últimos años de gestión. Asimismo, se resaltó el cumplimiento en las áreas asistenciales, mostrando cómo se ha garantizado el acceso al sistema de salud y la adecuada prestación de los servicios a la comunidad.
Durante la presentación, el gerente compartió con la comunidad los principales logros obtenidos, entre ellos la implementación eficiente del call center, el recaudo de cartera en un 91%, y la ejecución de los Equipos Básicos de Salud, logros que fueron reconocidos por la comunidad dagueña, la cual manifestó su satisfacción durante el evento.</t>
  </si>
  <si>
    <t>\\172.16.0.203\publica-hjrv-2023\41 - PLANEACION\POA 2026\PLANEACIÓN\RENDICIÓN DE CUENTAS</t>
  </si>
  <si>
    <t>CUMPLIMIENTO DE LA ACTIVIDAD: 70%</t>
  </si>
  <si>
    <t>A la fecha del 9 de julio de 2026 se encuentra en proceso de ajuste el Manual, con el propósito de realizar su socialización antes del 31 de julio de 2026 y proceder a la implementación de las acciones programadas en dicho documento.
Se aclara que, para la presente vigencia, se elaborará un único informe correspondiente al segundo semestre, dado que en el primer semestre ya se efectuó la rendición de cuentas bajo las dinámicas previamente establecidas en la E.S.E. Esta situación obedece a que el área de Planeación es nueva en el hospital y comenzó a integrarse a inicios de marzo; en consecuencia, las múltiples obligaciones urgentes de rendición que se encontraron al momento de su conformación no permitieron un avance más rápido en la consolidación del manual, lo que impidió su socialización y la rendición del primer semestre.
No obstante, se espera que, una vez consolidados los procedimientos desde el área de Planeación hacia el resto del hospital, en la próxima vigencia se cuente con los dos informes semestrales y se pueda generar un comparativo que fortalezca la trazabilidad y la evaluación institucional.</t>
  </si>
  <si>
    <t>Se recomienda al líder del proceso finalizar el Manual lo más pronto posible y proceder a su socialización, con el fin de implementar las acciones programadas de manera inmediata. Esto permitirá reflejar un porcentaje de cumplimiento del indicador y no únicamente de la actividad, como ocurre a la fecha.
Es importante precisar que, si bien se ha cumplido con la actividad de construcción del documento, aún falta la fase de implementación, la cual es la que realmente evalúa el indicador. Por lo tanto, avanzar en esta etapa resulta indispensable para garantizar la validez de la medición y el cumplimiento efectivo de los compromisos establecidos en el plan de gestión.</t>
  </si>
  <si>
    <t>La actividad se está desarrollando a través de los Planes Operativos (POA) de cada proceso, asegurando el avance correspondiente en cada una de las metas establecidas en el listado. Se reitera que dichas metas, así como el informe de planeación, se miden únicamente al cierre de la vigencia anual.
No obstante, mediante los POA se está realizando el seguimiento oportuno durante el transcurso del año, con el fin de garantizar que al finalizar la vigencia se logre el cumplimiento de los objetivos planteados en el Plan de Desarrollo. Este mecanismo permite mantener la trazabilidad de las acciones y asegurar que los resultados estén alineados con los compromisos institucionales.</t>
  </si>
  <si>
    <t>\\172.16.0.203\publica-hjrv-2023\41 - PLANEACION\POA 2026</t>
  </si>
  <si>
    <t>CUMPLIMIENTO DE LA ACTIVIDAD 1ER SEMESTRE: 100%</t>
  </si>
  <si>
    <t>Durante el primer semestre se realizaron los 14 Planes Operativos, siguiendo los lineamientos de las metas del Plan de Desarrollo, los indicadores del Plan de Gestión, las rendiciones normativas de cada proceso y las actividades que conforman el cumplimiento de las 19 políticas del MIPG. Estos fueron aprobados y socializados con cada lider.
Al cierre del primer semestre, se precisa que aún no es posible evaluar el indicador por planes operativos cumplidos, dado que estos son de carácter anual. Sin embargo, sí se puede reconocer el porcentaje de avance en el cumplimiento de los mismos, de la siguiente manera:
Talento Humano: 33% -  Subdirección Científica: 0% - Almacén: 63%
Cartera: 0% - Control Interno: 82% - SIAU: 22% - Calidad: 75% - Costos: 80%
Presupuesto: 77% - Contratación: 100% - Contabilidad: 93% - SST: 100%
Subgerente: 22% - Planeación: 80%
Este avance refleja el seguimiento realizado a través de los POA y constituye evidencia del proceso de cumplimiento progresivo de las metas, asegurando que al cierre de la vigencia se pueda evaluar integralmente el indicador conforme a lo establecido.</t>
  </si>
  <si>
    <t>\\172.16.0.203\publica-hjrv-2023\41 - PLANEACION\POA 2027</t>
  </si>
  <si>
    <t>El 20 de febrero de 2026 se consolidó la versión definitiva de la actualización del Modelo de Operación de Procesos. Este documento fue elaborado en el marco de una mesa técnica entre el área de Planeación y la asesoría de un equipo de trabajo externo, con el propósito de fortalecer la implementación y consolidación del MIPG en la E.S.E.</t>
  </si>
  <si>
    <t>El Modelo de Procesos, al haber sido consolidado en los primeros meses de la vigencia y dada la urgencia de su implementación para responder a los requerimientos del MIPG en la E.S.E. y a la conformación de la nueva área de Planeación, fue socializado con la Gerencia el 20 de Febrero del 2026, la cual le otorgó el flujo de aprobación correspondiente.
Este paso permitió dar inicio a la fase de implementación, asegurando que los lineamientos del modelo se integren de manera efectiva en la gestión institucional.</t>
  </si>
  <si>
    <t>Aun no se ha socializado el Mapa de Procesos ante el 100% de los lideres de proceso, ha sido utilizado de acuerdo la necesidad.</t>
  </si>
  <si>
    <t>1 Modelo aprobado</t>
  </si>
  <si>
    <t>\\172.16.0.203\publica-hjrv-2023\41 - PLANEACION\POA 2026\PLANEACIÓN\MODELO DE OPERACIÓN POR PROCESOS_MIPG</t>
  </si>
  <si>
    <t>Se recomienda al lider del proceso socializar el nuevo Mapa y la resolución de su aprobación lo más pronto posible ante los miembros del Comité de Gestión y Desempeño, y demás lideres</t>
  </si>
  <si>
    <t>AUN HAY PLAZO</t>
  </si>
  <si>
    <t>El 4 de mayo de 2026 se conformó la mesa técnica para establecer y desarrollar la metodología de formulación del PTEP, integrada por el área de Planeación y el equipo de asesoría externa de la E.S.E., en el marco de la implementación del MIPG en el hospital.
Durante esta sesión se realizó la lectura del PTEP 2025, documento que reposaba en los archivos institucionales, identificando que, si bien era necesario construir una nueva versión, no era indispensable partir desde cero. En consecuencia, se definió que para el 18 de junio de 2026 se tendría consolidado un diagnóstico inicial de los contenidos programáticos y transversales, con el fin de contar con un panorama concreto de los insumos disponibles.
Este diagnóstico fue socializado y trabajado con el equipo, lo que permitió que el 26 de junio de 2026 se lograra la construcción de la evaluación detallada del componente transversal, concluyendo en la elaboración final de este dentro de la Política de Transparencia y Ética Pública.
A la fecha (9 de julio de 2026), se tiene programada una reunión para el 15 de julio, en la cual se discutirá la evaluación detallada del componente programático, permitiendo avanzar hacia la construcción final de la política.</t>
  </si>
  <si>
    <t>Se presenta el certificado de diligenciamiento del Formulario Único de Reporte de Avance de la Gestión – FURAG (DAFP), correspondiente a la vigencia 2025, emitido por la Función Pública, en el cual se certifica que el área de Planeación de la E.S.E realizó el diligenciamiento del formulario. El reporte abarca el período comprendido entre el 1 de marzo de 2026 y el 16 de abril de 2026, alcanzando un nivel de diligenciamiento COMPLETO. La fecha de expedición del certificado corresponde al 14 de abril de 2026, a las 14:34 horas.</t>
  </si>
  <si>
    <t>Se presentan dos soportes en los que se evidencia el cargue del formulario GT003 en la pagina web de la Supersalud, realizado el 2 de marzo de 2026 a las 5:28 p.m., cumpliendo con los plazos establecidos para dicho procedimiento en el marco de la rendición de cuentas a la comunidad correspondiente a la vigencia 2025.</t>
  </si>
  <si>
    <t>1ER SEMESTRE: Durante el primer semestre se realizó la consolidación del Plan Institucional de Capacitaciones, el cual fue entregado el 10 de febrero de 2026. Sin embargo, a la fecha (29 de julio de 2026) no se ha presentado el informe semestral de seguimiento a la ejecución del plan. Asimismo, no se cuenta con listados de asistencia que respalden las actividades desarrolladas.
2DO SEMESTRE:</t>
  </si>
  <si>
    <t>\\172.16.0.203\publica-hjrv-2023\41 - PLANEACION\POA 2026\TALENTO HUMANO\Informes Semestrales Plan de Capacitación</t>
  </si>
  <si>
    <t>CUMPLIMIENTO ACTIVIDAD: 1S - 50%
2S -</t>
  </si>
  <si>
    <t>1ER SEMESTRE: Durante el primer semestre, el Comité de Bienestar Social Laboral elaboró el Plan de Bienestar Social Laboral, el cual fue entregado el día 17 de abril de 2026. Sin embargo, hasta la fecha no se ha presentado el informe semestral de seguimiento a la ejecución del plan, ni se cuenta con listados de asistencia o soportes que respalden las actividades realizadas.
2DO SEMESTRE:</t>
  </si>
  <si>
    <t>\\172.16.0.203\publica-hjrv-2023\41 - PLANEACION\POA 2026\TALENTO HUMANO\Informes Semestrales Plan de Bienestar Social e Incentivos</t>
  </si>
  <si>
    <t>Se recomienda al líder ponerse al día con la entrega del informe correspondiente al primer semestre antes de finalizar el mes de agosto, con el fin de garantizar el cumplimiento de la actividad en un 100%. Es importante recordar que en dicho informe debe relacionarse el indicador, lo cual permitirá contar con un panorama claro sobre el avance en su cumplimiento, considerando que la meta anual establecida es superior al 90%.
Asimismo, se aclara que el porcentaje reconocido en este semestre corresponde a la actividad realizada —la elaboración del plan— y no al indicador, dado que aún falta la ejecución, que es el aspecto que realmente mide el indicador.</t>
  </si>
  <si>
    <t>Se recomienda al líder acordar y coordinar acciones con el responsable del Comité de Bienestar Social, con el fin de ponerse al día en la entrega del informe correspondiente al primer semestre antes de finalizar el mes de agosto. Esto permitirá garantizar el cumplimiento de la actividad en un 100%.
Es fundamental que en dicho informe se incluya la relación del indicador, lo cual facilitará contar con un panorama claro sobre el avance en su cumplimiento, teniendo en cuenta que la meta anual establecida es superior al 90%.
Asimismo, se precisa que el porcentaje reconocido en este semestre corresponde únicamente a la actividad realizada —la elaboración del plan— y no al indicador, dado que aún falta la ejecución, que es el aspecto que realmente mide el indicador.</t>
  </si>
  <si>
    <t>El 30 de enero de 2026 se entregó y aprobó, por parte de la Gerencia, el Plan Estratégico de Talento Humano 2026. Adicionalmente, dicho plan ya se encuentra publicado en la página web institucional, en el numeral 9.4 del enlace de Transparencia, tal como se evidencia en el soporte cargado en la carpeta pública.</t>
  </si>
  <si>
    <t>\\172.16.0.203\publica-hjrv-2023\41 - PLANEACION\POA 2026\TALENTO HUMANO\Informes Semestrales Plan Estratégico de Talento Humano</t>
  </si>
  <si>
    <t>1ER SEMESTRE: Hasta la fecha no se ha presentado el informe semestral de seguimiento a la ejecución del plan.
2DO SEMESTRE:</t>
  </si>
  <si>
    <t>CUMPLIMIENTO ACTIVIDAD: 1S - 0%
2S -</t>
  </si>
  <si>
    <t>Se recomienda al líder ponerse al día con la entrega del informe correspondiente al primer semestre antes de finalizar el mes de agosto, con el fin de garantizar el cumplimiento de la actividad en un 100%.
Es importante recordar que en dicho informe debe relacionarse el indicador, lo cual permitirá contar con un panorama claro sobre el avance en su cumplimiento, considerando que la meta anual establecida es superior al 90%.
Asimismo, se aclara que el porcentaje reconocido en este semestre corresponde únicamente a la actividad realizada. Dado que la actividad en cuestión es la entrega del informe —y este aún no ha sido presentado— el avance se registra en 0%. Este porcentaje no corresponde al indicador, ya que la ejecución del plan es el aspecto que realmente mide dicho indicador.</t>
  </si>
  <si>
    <t>1ER SEMESTRE: Hasta la fecha no se ha presentado el informe semestral de seguimiento a la ejecución del plan. Vale resaltar que según el plan institucional de capacitaciones se tiene programado un total de  9 temas a tratar que serian el equivalente a 9 inducciones, frente a las reinducciones no se especificia para que fecha estan programadas.
2DO SEMESTRE:</t>
  </si>
  <si>
    <t>\\172.16.0.203\publica-hjrv-2023\41 - PLANEACION\POA 2026\TALENTO HUMANO\Informes Semestrales Inducción y Reinducción</t>
  </si>
  <si>
    <t>Se recomienda al líder ponerse al día con la entrega del informe correspondiente al primer semestre antes de finalizar el mes de agosto, con el fin de garantizar el cumplimiento de la actividad en un 100%.
Es importante recordar que en dicho informe debe relacionarse el indicador, lo cual permitirá contar con un panorama claro sobre el avance en su cumplimiento, considerando que la meta anual establecida es superior al 90%. Vale resaltar que, según el Plan Institucional de Capacitaciones, se tienen programados un total de 9 temas, equivalentes a 9 inducciones. Frente a las reinducciones, no se especifica la fecha de programación; por lo tanto, resulta valioso que en este primer informe semestral se aclare cuántas actividades de reinducción están previstas y en qué fechas, con el fin de realizar el debido seguimiento y el cálculo efectivo del indicador.
Asimismo, se precisa que el porcentaje reconocido en este semestre corresponde únicamente a la actividad realizada. Dado que la actividad en cuestión es la entrega del informe —y este aún no ha sido presentado— el avance se registra en 0%. Este porcentaje no corresponde al indicador, ya que la ejecución del plan es elspecto que realmente mide dicho indicador.</t>
  </si>
  <si>
    <t>El 30 de enero de 2026 se entregó y aprobó, por parte de la Gerencia, el Plan Anual de Provisiones y Vacantes 2026.
Posteriormente, el área de Talento Humano realizó el reporte correspondiente el 21 de abril de 2026, cuya evidencia fue cargada en la carpeta pública, mostrando un registro satisfactorio de la información relacionada con el Plan Anual de Vacantes 2026.
Adicionalmente, dicho plan ya se encuentra publicado en la página web institucional, en el numeral 9.4 del enlace de Transparencia, tal como se constata en el soporte cargado en la carpeta pública.</t>
  </si>
  <si>
    <t>\\172.16.0.203\publica-hjrv-2023\41 - PLANEACION\POA 2026\TALENTO HUMANO\Plan Anual de Vacantes DAFP</t>
  </si>
  <si>
    <t>\\172.16.0.203\publica-hjrv-2023\41 - PLANEACION\POA 2026\TALENTO HUMANO\Soporte Anual Ingreso al Empleo Público de Personas con Discapacidad</t>
  </si>
  <si>
    <t>En la presente vigencia no aplica la elaboración del reporte anual sobre el ingreso al empleo público de personas con discapacidad, dado que no se cuenta con ningún funcionario público que presente dicha condición.</t>
  </si>
  <si>
    <t>\\172.16.0.203\publica-hjrv-2023\41 - PLANEACION\POA 2026\TALENTO HUMANO\Soporte Anual Ingreso al Empleo Público de Jóvenes</t>
  </si>
  <si>
    <t>El asesor del área de Talento Humano realiza el cargue de la información de colaboradores jóvenes de manera trimestral al Departamento Administrativo de la Función Pública – DAFP. Dado que en la planta de cargos no se cuenta con personal dentro de las edades estipuladas en el Decreto 2365 de 2019, se registran, conforme a lo establecido en la normativa, los contratistas y/o colaboradores del hospital que, aunque no hacen parte de la planta, sí laboran y se encuentran dentro del rango de edad señalado.
A la fecha, se ha efectuado el cargue correspondiente al primer y segundo trimestre, tal como se evidencia en los soportes disponibles en la carpeta pública.</t>
  </si>
  <si>
    <t>Vale recalcar que el cumplimiento de la actividad al cierre del primer semestre se encuentra en 100%, dado que los informes semestrales requeridos hasta la fecha han sido entregados en su totalidad.
No obstante, el indicador refleja un avance del 50%, ya que lo que mide son los cuatro informes trimestrales programados para el año. Al encontrarse en la mitad de la vigencia, por lógica solo se han presentado dos informes, razón por la cual se registra dicho porcentaje.
Por ello, se hace la aclaración de que el cumplimiento de la actividad es pleno, mientras que el indicador avanza conforme al cronograma establecido de reportes trimestrales.</t>
  </si>
  <si>
    <t>Gestionar información del SIGEP cuando se requiera y verificar el cumplimiento del cargue de la declaración de bienes y renta por parte de los servidores públicos a  31 de julio</t>
  </si>
  <si>
    <r>
      <rPr>
        <b/>
        <sz val="10"/>
        <rFont val="Montserrat"/>
      </rPr>
      <t>1.</t>
    </r>
    <r>
      <rPr>
        <sz val="10"/>
        <rFont val="Montserrat"/>
      </rPr>
      <t xml:space="preserve"> Politica de Integridad Publica aprobado por el comité. 
</t>
    </r>
    <r>
      <rPr>
        <b/>
        <sz val="10"/>
        <rFont val="Montserrat"/>
      </rPr>
      <t xml:space="preserve">2. </t>
    </r>
    <r>
      <rPr>
        <sz val="10"/>
        <rFont val="Montserrat"/>
      </rPr>
      <t>Informe anual de integridad y plan de mejora.</t>
    </r>
  </si>
  <si>
    <t>≥  1 Politica presentada</t>
  </si>
  <si>
    <t>Durante el mes de julio se realizó la entrega al área de Planeación de la Política de Integridad Pública, con el propósito de someterla a aprobación del Comité de Gestión y Desempeño. La política fue remitida a todos los miembros el día 15 de julio de 2026 para su revisión y posterior aprobación en la reunión ordinaria del segundo trimestre, programada inicialmente para el 22 de julio de 2026.
Sin embargo, debido a ajustes de agenda y compromisos de auditoría, la sesión debió reprogramarse para el 3 de agosto de 2026. En consecuencia, al cierre del informe semestral del POA, la Política de Integridad Pública aún no se encuentra aprobada.</t>
  </si>
  <si>
    <t>\\172.16.0.203\publica-hjrv-2023\41 - PLANEACION\POA 2026\TALENTO HUMANO\Política de Integridad Publica_Informes</t>
  </si>
  <si>
    <t>≥ 50%</t>
  </si>
  <si>
    <t>OJO</t>
  </si>
  <si>
    <t>OJO - YO HICE FORMATO PERO FALTA EL PROCEDIMIENTO</t>
  </si>
  <si>
    <t xml:space="preserve">A la fecha no se ha establecido un procedimiento interno para denunciar aquellas situaciones que puedan afectar la integridad de la entidad dentro de la institución.
De manera externa, cualquier denuncia se realiza de forma física a través del buzón de PQRs, procedimiento que sí se encuentra implementado y socializado por el área de SIAU, dado que corresponde a sus funciones.
Sin embargo, como tal, un procedimiento interno que vincule al Comité de Convivencia para la recepción y trámite de denuncias relacionadas con posibles situaciones que afecten la integridad institucional aún no ha sido definido ni formalizado. </t>
  </si>
  <si>
    <t>\\172.16.0.203\publica-hjrv-2023\41 - PLANEACION\POA 2026\TALENTO HUMANO\Actas de Asistencia Socialización_Canales de Denuncia Internos y Externos</t>
  </si>
  <si>
    <t>Se recomienda al líder del área de Talento Humano realizar la elaboración e implementación del procedimiento interno para la recepción, gestión y seguimiento de denuncias relacionadas con situaciones que afecten la integridad institucional, articulando su aplicación con el Comité de Convivencia Laboral.
Este procedimiento deberá incluir canales confidenciales, mecanismos de protección al denunciante, responsables definidos, tiempos de respuesta y registro de casos.
Se establece como segundo plazo de cumplimiento el 30 de septiembre de 2026, dado que el primero —30 de junio de 2026— ya se encuentra vencido.
Una vez aprobado, el procedimiento deberá socializarse con todo el personal y documentarse mediante actas y soportes de asistencia, garantizando el cumplimiento del indicador de socialización (≥ 70 %).</t>
  </si>
  <si>
    <t>≥  4 reporte anual</t>
  </si>
  <si>
    <t>Soporte de Reporte en el PASIVOCOL</t>
  </si>
  <si>
    <t>Rendición del Decreto 2193 de 2004 (Indicador No.11):
RH Planta de Personal
Rendición del Decreto 2193 de 2004 (Indicador No.11): Clasificación RH
Rendición del Decreto 2193 de 2004 (Indicador No.11): Vacantes
Rendición del Decreto 2193 de 2004 (Indicador No.11): Pasivo Prestacional</t>
  </si>
  <si>
    <t>Se entrega en la carpeta pública el soporte correspondiente, donde se evidencia el cargue total de la información en el SIHO frente al recurso humano del primer trimestre.</t>
  </si>
  <si>
    <t>\\172.16.0.203\publica-hjrv-2023\41 - PLANEACION\POA 2026\TALENTO HUMANO\Soporte Trimestral SIHO_RH</t>
  </si>
  <si>
    <t>CUMPLIMIENTO ACTIVIDAD: 1T - 100%
2T -
1 Reporte</t>
  </si>
  <si>
    <t>\\172.16.0.203\publica-hjrv-2023\41 - PLANEACION\POA 2026\TALENTO HUMANO\Soporte Anual_CGR Personal y Costos Personal de Planta_CHIP</t>
  </si>
  <si>
    <t>Según la evidencia presentada por el asesor de Talento Humano, en su base de datos se cuenta con el archivo en Excel reportado el 5 de febrero de 2026. Este documento permanece en la base de datos del área de Talento Humano debido a la confidencialidad de la información personal registrada en la matriz.
Como soporte, se adjunta el pantallazo del cargue con estado “aceptado” en la misma fecha, correspondiente al corte de la vigencia 2025 en el aplicativo del CHIP local.</t>
  </si>
  <si>
    <t>e adjunta en la carpeta pública el soporte del aplicativo PASIVOCOL, donde se evidencia el cargue de seis (6) informes relacionados con la Ley de Cuotas Partes, realizados por el asesor de Talento Humano. El último de estos informes fue presentado el 30 de julio de 2026, correspondiente al corte del mes de julio.</t>
  </si>
  <si>
    <t>\\172.16.0.203\publica-hjrv-2023\41 - PLANEACION\POA 2026\TALENTO HUMANO\Soporte Rendición_ Ley de Cuotas Partes_PASIVOCOL</t>
  </si>
  <si>
    <t>SE RINDEN MENSUALES ES DECIR QUE A FINAL DE AÑO DEBEN HABER 12 REPORTES</t>
  </si>
  <si>
    <t>CUMPLIMIENTO ACTIVIDAD: 1S - 100%
2S -
INDICADOR: 50%</t>
  </si>
  <si>
    <t>Hasta la fecha no se ha entregado el Plan de Previsión de Recursos Humanos.</t>
  </si>
  <si>
    <t>\\172.16.0.203\publica-hjrv-2023\41 - PLANEACION\POA 2026\TALENTO HUMANO\Plan de Previsión de Recursos Humanos</t>
  </si>
  <si>
    <t>Se recomienda al líder del área de Talento Humano finalizar la actualización, aprobación y publicación del Plan de Previsión de Recursos Humanos, conforme a lo establecido en el cronograma institucional y en cumplimiento de los lineamientos del Comité de Gestión y Desempeño.
Dado que el primer plazo de entrega (31 de enero de 2026) ya se encuentra vencido, se establece como segundo plazo máximo el 30 de septiembre de 2026 para realizar la entrega formal del plan, su aprobación por el comité y su publicación en la página web institucional.
Esta acción permitirá garantizar la trazabilidad del proceso, el cumplimiento del indicador “≥ 1 plan aprobado en la vigencia” y la disponibilidad pública del documento como evidencia de gestión.</t>
  </si>
  <si>
    <t>20 ACTIVIDADES / PARA CIERRE 1S SE HACE SOBRE 17 PORQUE 3 TIENEN PLAZO</t>
  </si>
  <si>
    <r>
      <rPr>
        <b/>
        <sz val="10"/>
        <rFont val="Montserrat"/>
      </rPr>
      <t xml:space="preserve">1ER SEMESTRE: </t>
    </r>
    <r>
      <rPr>
        <sz val="10"/>
        <rFont val="Montserrat"/>
      </rPr>
      <t>Durante el primer semestre del año 2025, mediante la Resolución No. 20-38.01-076, se adoptó la Política de Gestión Ambiental de la E.S.E., con vigencia de un año a partir del 10 de junio de 2025.
La actividad se desarrolló a través del Plan Institucional Ambiental (PIA), el cual definió las acciones necesarias para garantizar el cumplimiento de la Política. El proceso incluyó una etapa de diagnóstico en enero, seguida por la ejecución de actividades entre febrero y diciembre. La formulación de la política y del PIA se realizó durante el mes de mayo de 2025, quedando oficialmente adoptada en junio.
Estas acciones fueron ejecutadas por el equipo institucional responsable de la gestión ambiental, con la participación de las diferentes áreas de la E.S.E., lo que permitió beneficiar a todos los procesos administrativos y asistenciales mediante la promoción del cuidado ambiental y la sostenibilidad.
Como resultado, se obtuvo un cumplimiento satisfactorio con la entrega y adopción de los documentos oficiales, los cuales mantienen su vigencia hasta el primer semestre del año 2026, fortaleciendo la cultura ambiental dentro de la institución.</t>
    </r>
  </si>
  <si>
    <r>
      <rPr>
        <b/>
        <sz val="10"/>
        <rFont val="Montserrat"/>
      </rPr>
      <t xml:space="preserve">1ER SEMESTRE: </t>
    </r>
    <r>
      <rPr>
        <sz val="10"/>
        <rFont val="Montserrat"/>
      </rPr>
      <t xml:space="preserve">Durante el primer semestre del año 2026 se evaluó el Plan Institucional Ambiental (PIA) correspondiente a la </t>
    </r>
    <r>
      <rPr>
        <b/>
        <sz val="10"/>
        <rFont val="Montserrat"/>
      </rPr>
      <t>vigencia 2025</t>
    </r>
    <r>
      <rPr>
        <sz val="10"/>
        <rFont val="Montserrat"/>
      </rPr>
      <t xml:space="preserve">, evidenciando un cumplimiento satisfactorio del 9/10 de las actividades programadas, según el informe técnico entregado. Solo una actividad quedó pendiente de ejecución.
El proceso de evaluación se realizó mediante la revisión de los informes de avance y la verificación de las acciones desarrolladas por las áreas responsables, garantizando la trazabilidad de los resultados y la coherencia con los objetivos ambientales institucionales.
Cabe resaltar que, conforme a lo establecido en el PIA, este documento requiere actualización anual, por lo que se prevé su revisión y adopción mediante resolución en junio de 2026 (segundo semestre), seguida de la ejecución y posterior evaluación del cumplimiento para la nueva vigencia.
</t>
    </r>
    <r>
      <rPr>
        <b/>
        <sz val="10"/>
        <rFont val="Montserrat"/>
      </rPr>
      <t xml:space="preserve">2DO SEMESTRE: 
</t>
    </r>
    <r>
      <rPr>
        <sz val="10"/>
        <rFont val="Montserrat"/>
      </rPr>
      <t>19/06/2026: El día 04 de Junio de 2026 mediante Resolución No. 20-38.01-173 se realizo la actualización del PIA y su debida aprobación, para su ejecución durante el 2do Semestre de la vigencia.</t>
    </r>
  </si>
  <si>
    <t>CUMPLIMIENTO DE LA ACTIVIDAD: 1S - 100%
VIGENCIA 2025: 90%
VIGENCIA 2026:</t>
  </si>
  <si>
    <t>Se reconoce el cumplimiento de la actividad en un 100 %, dado que el líder del área de SSGTo se ha mantenido al día con las acciones pertinentes para la implementación del plan. Durante el primer semestre ejecutó correctamente las actividades correspondientes al Plan 2025, cuya vigencia finalizaba en junio.
Por esta situación particular, el informe semestral del Plan 2026 se programó para finales del año, considerando que su entrada en vigencia ocurrió en junio. En consecuencia, el indicador aún no puede medirse, pero se reconoce el cumplimiento de la actividad hasta el corte, ya que el líder ha demostrado proactividad y compromiso para garantizar el cumplimiento del indicador al cierre de la anualidad.</t>
  </si>
  <si>
    <t>CUMPLIMIENTO DE LA ACTIVIDAD: 1S - 100%
50%</t>
  </si>
  <si>
    <t>CUMPLIMIENTO ACTIVIDAD: 1S - 100%</t>
  </si>
  <si>
    <t>\\172.16.0.203\publica-hjrv-2023\41 - PLANEACION\POA 2026\SUBDIRECCIÓN CIENTIFICA\Informe Semestral_Modelo de Atención en Salud</t>
  </si>
  <si>
    <t>1. 0 MODELOS DE ATENCIÓN EN SALUD.
2. 0 INFORMES PRIMER SEMESTRE.
3. 0% DE ACTIVIDADES EJECUTADAS.</t>
  </si>
  <si>
    <r>
      <rPr>
        <b/>
        <sz val="10"/>
        <rFont val="Montserrat"/>
      </rPr>
      <t>1ER SEMESTRAL:</t>
    </r>
    <r>
      <rPr>
        <sz val="10"/>
        <rFont val="Montserrat"/>
      </rPr>
      <t xml:space="preserve"> Según el Informe de Actividades POA – Trimestral entregado el 30 de junio de 2026, en la página 4 se señala lo siguiente: “En cuanto al modelo de atención en salud de la ESE con enfoque en la persona, familia y comunidad se está desarrollando con el equipo de calidad en fase inicial de la estructuración del documento.”
Por lo tanto, se entiende que aún no se ha consolidado el documento del Modelo de Atención en Salud, en el cual deben establecerse las acciones necesarias para realizar el debido seguimiento y garantizar el cumplimiento del indicador del Plan de Desarrollo 2024–2028.</t>
    </r>
    <r>
      <rPr>
        <b/>
        <sz val="10"/>
        <rFont val="Montserrat"/>
      </rPr>
      <t xml:space="preserve">
2DO SEMESTRAL:</t>
    </r>
  </si>
  <si>
    <r>
      <t xml:space="preserve">Se recomienda al Subdirector Científico avanzar en la ejecución y registro documental del Modelo de Atención en Salud con enfoque en la persona, familia y colaborador, garantizando la generación de evidencia verificable del trabajo realizado (actas, informes parciales, registros de reuniones, productos técnicos o avances del modelo).
El soporte entregado hasta la fecha corresponde únicamente a un párrafo general en el informe trimestral, sin documentación que respalde las actividades desarrolladas. Por lo tanto, se requiere consolidar evidencias concretas que permitan medir objetivamente el cumplimiento de la actividad.
Se sugiere fijar como plazo máximo el </t>
    </r>
    <r>
      <rPr>
        <b/>
        <sz val="10"/>
        <rFont val="Montserrat"/>
      </rPr>
      <t>30 de septiembre de 2026</t>
    </r>
    <r>
      <rPr>
        <sz val="10"/>
        <rFont val="Montserrat"/>
      </rPr>
      <t xml:space="preserve"> para la entrega del documento consolidado y su presentación ante el Comité de Gestión y Desempeño, con el fin de garantizar el cumplimiento del indicador, ya que este mide la ejecución de un documento que a la fecha no se ha terminado, implicando un retraso crítico.
Es importante resaltar que este indicador afecta directamente el Plan de Desarrollo del Gerente y, por ende, su calificación institucional, lo que hace necesario cumplirlo en los tiempos establecidos para garantizar la trazabilidad y el impacto esperado en la gestión.</t>
    </r>
  </si>
  <si>
    <t>\\172.16.0.203\publica-hjrv-2023\41 - PLANEACION\POA 2026\SUBDIRECCIÓN CIENTIFICA\Plan de Actualización o Implementación Protocolos</t>
  </si>
  <si>
    <r>
      <t xml:space="preserve">Según el Informe de Actividades POA – Trimestral entregado el 30 de junio de 2026, en la página 4 se señala lo siguiente:     </t>
    </r>
    <r>
      <rPr>
        <i/>
        <sz val="10"/>
        <rFont val="Montserrat"/>
      </rPr>
      <t>”En relación al plan de actualización e implementación de protocolos de enfermería y guías clínicas médicas,</t>
    </r>
    <r>
      <rPr>
        <b/>
        <i/>
        <sz val="10"/>
        <rFont val="Montserrat"/>
      </rPr>
      <t xml:space="preserve"> la líder de enfermería de urgencias, hospitalización y partos y coordinadora medica</t>
    </r>
    <r>
      <rPr>
        <i/>
        <sz val="10"/>
        <rFont val="Montserrat"/>
      </rPr>
      <t xml:space="preserve"> están desarrollando dicha actualización para luego realizar resocialización de las mismas.
</t>
    </r>
    <r>
      <rPr>
        <b/>
        <i/>
        <sz val="10"/>
        <rFont val="Montserrat"/>
      </rPr>
      <t xml:space="preserve">Guias medicas actualizadas </t>
    </r>
    <r>
      <rPr>
        <i/>
        <sz val="10"/>
        <rFont val="Montserrat"/>
      </rPr>
      <t xml:space="preserve">de hospitalización </t>
    </r>
    <r>
      <rPr>
        <b/>
        <i/>
        <sz val="10"/>
        <rFont val="Montserrat"/>
      </rPr>
      <t>5</t>
    </r>
    <r>
      <rPr>
        <i/>
        <sz val="10"/>
        <rFont val="Montserrat"/>
      </rPr>
      <t xml:space="preserve">, de urgencias </t>
    </r>
    <r>
      <rPr>
        <b/>
        <i/>
        <sz val="10"/>
        <rFont val="Montserrat"/>
      </rPr>
      <t>20</t>
    </r>
    <r>
      <rPr>
        <i/>
        <sz val="10"/>
        <rFont val="Montserrat"/>
      </rPr>
      <t xml:space="preserve"> y de consulta externa </t>
    </r>
    <r>
      <rPr>
        <b/>
        <i/>
        <sz val="10"/>
        <rFont val="Montserrat"/>
      </rPr>
      <t>10</t>
    </r>
    <r>
      <rPr>
        <i/>
        <sz val="10"/>
        <rFont val="Montserrat"/>
      </rPr>
      <t>."</t>
    </r>
    <r>
      <rPr>
        <sz val="10"/>
        <rFont val="Montserrat"/>
      </rPr>
      <t xml:space="preserve">
Segun esto hasta esa fecha se han actualizado un total de 35 Guias Medicas, sin embargo no se presenta una relación de cuantas se esperan actualizar.</t>
    </r>
  </si>
  <si>
    <r>
      <t xml:space="preserve">El soporte entregado hasta la fecha corresponde únicamente a un párrafo general en el informe trimestral, sin documentación que respalde las actividades desarrolladas. Por lo tanto, se requiere consolidar evidencias concretas que permitan medir objetivamente el cumplimiento de la actividad.
Para ello, se sugiere </t>
    </r>
    <r>
      <rPr>
        <b/>
        <sz val="10"/>
        <rFont val="Montserrat"/>
      </rPr>
      <t>elaborar un documento titulado “Plan de Actualización e Implementación de Protocolos</t>
    </r>
    <r>
      <rPr>
        <sz val="10"/>
        <rFont val="Montserrat"/>
      </rPr>
      <t>”, tal como lo indica el POA, en el que se establezca la</t>
    </r>
    <r>
      <rPr>
        <b/>
        <sz val="10"/>
        <rFont val="Montserrat"/>
      </rPr>
      <t xml:space="preserve"> relación detallada de las guías médicas que se esperan actualizar durante la vigencia</t>
    </r>
    <r>
      <rPr>
        <sz val="10"/>
        <rFont val="Montserrat"/>
      </rPr>
      <t xml:space="preserve">. De esta manera, será posible comparar dicho número con las guías efectivamente actualizadas reportadas en el informe trimestral, permitiendo </t>
    </r>
    <r>
      <rPr>
        <b/>
        <sz val="10"/>
        <rFont val="Montserrat"/>
      </rPr>
      <t>medir con precisión el indicador y determinar el porcentaje real de cumplimiento.</t>
    </r>
    <r>
      <rPr>
        <sz val="10"/>
        <rFont val="Montserrat"/>
      </rPr>
      <t xml:space="preserve">
Esta acción facilitará la toma de decisiones oportunas para alcanzar la meta al cierre del año y garantizar la trazabilidad del proceso. Cabe resaltar que este </t>
    </r>
    <r>
      <rPr>
        <b/>
        <sz val="10"/>
        <rFont val="Montserrat"/>
      </rPr>
      <t>indicador impacta directamente la calificación de la Gerencia</t>
    </r>
    <r>
      <rPr>
        <sz val="10"/>
        <rFont val="Montserrat"/>
      </rPr>
      <t xml:space="preserve">, al ser extraído del </t>
    </r>
    <r>
      <rPr>
        <b/>
        <sz val="10"/>
        <rFont val="Montserrat"/>
      </rPr>
      <t>Plan de Desarrollo 2024–2028</t>
    </r>
    <r>
      <rPr>
        <sz val="10"/>
        <rFont val="Montserrat"/>
      </rPr>
      <t>, por lo cual su cumplimiento dentro de los plazos establecidos resulta fundamental para la evaluación institucional..</t>
    </r>
  </si>
  <si>
    <r>
      <t xml:space="preserve">CUMPLIMIENTO ACTIVIDAD: 50%
</t>
    </r>
    <r>
      <rPr>
        <b/>
        <sz val="10"/>
        <rFont val="Montserrat"/>
      </rPr>
      <t>=35/?</t>
    </r>
  </si>
  <si>
    <t>\\172.16.0.203\publica-hjrv-2023\41 - PLANEACION\POA 2026\SUBDIRECCIÓN CIENTIFICA\Informe Semestral_Adherencias Protocolos Guias Clínicas</t>
  </si>
  <si>
    <t>Se requiere que la Subdirección Científica entregue el informe semestral o, en su defecto, el segundo informe trimestral (abril–junio) de monitoreo de protocolos y guías clínicas aplicadas, con plazo máximo al 30 de agosto de 2026, dado que este indicador impacta directamente la calificación de la Gerencia en el Plan de Desarrollo 2024–2028.</t>
  </si>
  <si>
    <t>CUMPLIMIENTO ACTIVIDAD: 1S - 50% / 2S
INDICADOR: 1T -90% / 2T - ??</t>
  </si>
  <si>
    <t>\\172.16.0.203\publica-hjrv-2023\41 - PLANEACION\POA 2026\SUBDIRECCIÓN CIENTIFICA\Informe Semestral_Eventos adversos</t>
  </si>
  <si>
    <t>CUMPLIMIENTO ACTIVIDAD: 1S - 50% / 2S
INDICADOR: 1T -100% / 2T - ??</t>
  </si>
  <si>
    <r>
      <t xml:space="preserve">Se requiere que la Subdirección Científica entregue el informe semestral o, en su defecto, el segundo informe trimestral (abril–junio) sobre la gestión de eventos adversos, consolidando los casos reportados y gestionados, con plazo máximo al </t>
    </r>
    <r>
      <rPr>
        <b/>
        <sz val="11"/>
        <color theme="1"/>
        <rFont val="Montserrat"/>
      </rPr>
      <t>30 de agosto de 2026</t>
    </r>
    <r>
      <rPr>
        <sz val="11"/>
        <color theme="1"/>
        <rFont val="Montserrat"/>
      </rPr>
      <t>, para garantizar la trazabilidad y el seguimiento del indicador vinculado al Plan de Desarrollo 2024–2028.</t>
    </r>
  </si>
  <si>
    <t>\\172.16.0.203\publica-hjrv-2023\41 - PLANEACION\POA 2026\SUBDIRECCIÓN CIENTIFICA\Informe Semestral_Programa de Humanización</t>
  </si>
  <si>
    <t>CUMPLIMIENTO ACTIVIDAD:
1. 100% (Programa elaborado)
2. 1er semestre: 50%
Indicador: ?</t>
  </si>
  <si>
    <t>Se recomienda a la Subdirección Científica entregar el informe semestral del Programa de Humanización o, en su defecto, el informe correspondiente al segundo trimestre (abril–junio), con plazo máximo al 30 de agosto de 2026.
El informe debe incluir la relación de las 12 actividades programadas en el Programa de Humanización y especificar cuántas se han ejecutado en el semestre que finaliza, para calcular el indicador y realizar un seguimiento adecuado. Asimismo, se deben anexar las evidencias de las socializaciones mencionadas en el documento presentado, tales como actas de capacitación y listados de asistencia, garantizando la trazabilidad y verificación institucional del proceso.</t>
  </si>
  <si>
    <t>No. De Metas alcanzadas / No. Total de Metas plasmadas en la politica</t>
  </si>
  <si>
    <t>AUN TIEN PLAZO</t>
  </si>
  <si>
    <t>31/09/2026</t>
  </si>
  <si>
    <r>
      <rPr>
        <b/>
        <sz val="11"/>
        <color theme="1"/>
        <rFont val="Montserrat"/>
      </rPr>
      <t xml:space="preserve">1ER SEMESTRE: </t>
    </r>
    <r>
      <rPr>
        <sz val="11"/>
        <color theme="1"/>
        <rFont val="Montserrat"/>
      </rPr>
      <t xml:space="preserve">El día 30 de junio de 2026 se entregó el documento que consolida el Programa de Humanización. Adicionalmente, en el Informe de Actividades POA – Trimestral (página 4) se menciona textualmente: “en fase de socialización de la misma se han realizado dos capacitaciones una virtual al equipo de trabajo de urgencias y la otra presencial al equipo de trabajo de las sedes de K-30 Borrero Ayerbe y sede del Qeremal, se cuenta actas de capacitación, listados de asistencia, documento del programa y las estrategias que para el segundo semestre se van a empezar el desarrollo de las actividades.”
Con ello, se daria por ejecutado el programa durante el primer trimestre reportado, evidenciando avances en la socialización institucional.
</t>
    </r>
    <r>
      <rPr>
        <b/>
        <sz val="11"/>
        <color theme="1"/>
        <rFont val="Montserrat"/>
      </rPr>
      <t xml:space="preserve">2DO SEMESTRE: </t>
    </r>
  </si>
  <si>
    <r>
      <rPr>
        <b/>
        <sz val="11"/>
        <color theme="1"/>
        <rFont val="Montserrat"/>
      </rPr>
      <t>1ER SEMESTRE</t>
    </r>
    <r>
      <rPr>
        <sz val="11"/>
        <color theme="1"/>
        <rFont val="Montserrat"/>
      </rPr>
      <t xml:space="preserve">: El día 30 de junio de 2026 se entregó el Acta de Análisis y Gestión de Eventos Adversos – Programa de Seguridad del Paciente, con fecha del 22 de junio de 2026, en la cual se evidencia que durante el primer trimestre de la vigencia (enero–marzo) se reportaron 8 eventos mediante el mecanismo institucional de reporte: 5 correspondieron a eventos adversos y 3 a incidentes de seguridad del paciente.
El 100 % de estos casos fueron gestionados por el equipo responsable de Seguridad del Paciente, aplicando el Protocolo de Londres y las herramientas de análisis de causa raíz, lo que permitió alcanzar un cumplimiento del 100 %, garantizando la formulación de acciones de mejora y el respectivo seguimiento institucional.
</t>
    </r>
    <r>
      <rPr>
        <b/>
        <sz val="11"/>
        <color theme="1"/>
        <rFont val="Montserrat"/>
      </rPr>
      <t xml:space="preserve">2DO SEMESTRE: </t>
    </r>
  </si>
  <si>
    <r>
      <rPr>
        <b/>
        <sz val="11"/>
        <color theme="1"/>
        <rFont val="Montserrat"/>
      </rPr>
      <t>1ER SEMESTRE:</t>
    </r>
    <r>
      <rPr>
        <sz val="11"/>
        <color theme="1"/>
        <rFont val="Montserrat"/>
      </rPr>
      <t xml:space="preserve"> A la fecha del 30 de junio de 2026, el área de Subdirección Científica entregó el Informe Trimestral de Adherencia a Guías y Protocolos, correspondiente al primer trimestre de la vigencia 2026 (enero–marzo). En dicho informe se consigna que el hospital mantiene una adherencia global superior al 90 % en tres de sus cuatro programas PYMS, resultado que refleja un desempeño satisfactorio al superar la meta institucional del 80 %.
No obstante, aún no se ha presentado el informe del primer semestre o, en su defecto, el segundo informe trimestral (abril–junio), el cual debe incluir el monitoreo de los protocolos y guías clínicas aplicadas, relacionando el número de historias que demuestren el cumplimiento frente al total de historias de la muestra.
Esta información es esencial para calcular el porcentaje del indicador y evaluar el avance hacia la meta establecida para la vigencia 2026 (≥ 80 %). La ausencia de este informe impide determinar el nivel real de cumplimiento y verificar la revisión efectiva de los protocolos y guías clínicas, por lo que se requiere su presentación para garantizar la trazabilidad y el seguimiento adecuado del proceso, especialmente considerando que ya se ha cerrado la mitad de la vigencia.
</t>
    </r>
    <r>
      <rPr>
        <b/>
        <sz val="11"/>
        <color theme="1"/>
        <rFont val="Montserrat"/>
      </rPr>
      <t xml:space="preserve">2DO SEMESTRE: </t>
    </r>
  </si>
  <si>
    <r>
      <rPr>
        <b/>
        <sz val="11"/>
        <color theme="1"/>
        <rFont val="Montserrat"/>
      </rPr>
      <t xml:space="preserve">1ER TRIMESTRE: </t>
    </r>
    <r>
      <rPr>
        <sz val="11"/>
        <color theme="1"/>
        <rFont val="Montserrat"/>
      </rPr>
      <t xml:space="preserve">Según el Informe de Actividades POA – Trimestral entregado el 30 de junio de 2026, se señala que durante el primer trimestre de la vigencia 2026 se alcanzó un 74 % de captación de gestantes antes de la semana 12. De igual manera, se menciona la implementación de estrategias de captación en urgencias y en las salidas extramurales, realizando pruebas de embarazo a mujeres en edad fértil sin métodos de planificación familiar y con vida sexual activa. Asimismo, se indica que se estaba a la espera del apoyo de equipos básicos para incrementar el porcentaje de captación.
</t>
    </r>
    <r>
      <rPr>
        <b/>
        <sz val="11"/>
        <color theme="1"/>
        <rFont val="Montserrat"/>
      </rPr>
      <t>2DO TRIMESTRE:</t>
    </r>
  </si>
  <si>
    <t>\\172.16.0.203\publica-hjrv-2023\41 - PLANEACION\POA 2026\SUBDIRECCIÓN CIENTIFICA\Informe Trimestral_Indicador 21</t>
  </si>
  <si>
    <t>\\172.16.0.203\publica-hjrv-2023\41 - PLANEACION\POA 2026\SUBDIRECCIÓN CIENTIFICA\Política de Servicio al Ciudadano</t>
  </si>
  <si>
    <t>CUMPLIMIENTO ACTIVIDAD: 1ER TRIMESTRE - 100% / 2DO TRIMESTE - ??
INDICADOR: 1T-74% / 2T - ??</t>
  </si>
  <si>
    <t>La Subdirección Científica debe entregar, a más tardar el 30 de agosto de 2026, el informe del segundo trimestre (abril–junio) sobre la captación de gestantes antes de la semana 12, con el fin de analizar el comportamiento del indicador que impacta la calificación del Plan de Gestión. La ausencia de este reporte —ya cerrado el segundo trimestre y contando solo con la información del primero— obstaculiza el entendimiento del indicador y limita la posibilidad de tomar medidas oportunas. El informe permitirá verificar si se requiere activar alertas para garantizar el cumplimiento de la meta anual del 85 %, siendo ya la mitad de la vigencia.</t>
  </si>
  <si>
    <r>
      <rPr>
        <b/>
        <sz val="11"/>
        <color theme="1"/>
        <rFont val="Montserrat"/>
      </rPr>
      <t xml:space="preserve">1ER TRIMESTRE: </t>
    </r>
    <r>
      <rPr>
        <sz val="11"/>
        <color theme="1"/>
        <rFont val="Montserrat"/>
      </rPr>
      <t xml:space="preserve">Según el Informe de Actividades POA – Trimestral entregado el 30 de junio de 2026, certificado por el coordinador de PYMS, durante el primer trimestre de la vigencia </t>
    </r>
    <r>
      <rPr>
        <b/>
        <sz val="11"/>
        <color theme="1"/>
        <rFont val="Montserrat"/>
      </rPr>
      <t>no se presentaron casos</t>
    </r>
    <r>
      <rPr>
        <sz val="11"/>
        <color theme="1"/>
        <rFont val="Montserrat"/>
      </rPr>
      <t xml:space="preserve"> confirmados ni sospechosos de sífilis congénita. Este resultado se obtuvo después de un análisis riguroso y revisión con cruce de variables en las historias clínicas de control prenatal, los registros del momento de parto y las bases de datos de notificación obligatoria del Subsistema de Información y Vigilancia Epidemiológica.
</t>
    </r>
    <r>
      <rPr>
        <b/>
        <sz val="11"/>
        <color theme="1"/>
        <rFont val="Montserrat"/>
      </rPr>
      <t>2DO TRIMESTRE:</t>
    </r>
  </si>
  <si>
    <t>\\172.16.0.203\publica-hjrv-2023\41 - PLANEACION\POA 2026\SUBDIRECCIÓN CIENTIFICA\Informe Trimestral_Indicador 22</t>
  </si>
  <si>
    <t>CUMPLIMIENTO ACTIVIDAD: 1ER TRIMESTRE - 100% / 2DO TRIMESTE - ??
INDICADOR: 1T- 0 CASOS / 2T - ??</t>
  </si>
  <si>
    <t>La Subdirección Científica debe entregar, a más tardar el 30 de agosto de 2026, el informe del segundo trimestre (abril–junio) sobre la vigilancia y manejo frente a la incidencia de sífilis congénita en partos atendidos en la E.S.E., con el fin de analizar el comportamiento del indicador que incide directamente en la calificación del Plan de Gestión.
La falta de este informe —teniendo en cuenta que ya se cerró el segundo trimestre y solo se cuenta con la información del primero— dificulta el seguimiento oportuno y el entendimiento integral del indicador. El reporte permitirá verificar la continuidad de los resultados (cero casos confirmados o sospechosos).</t>
  </si>
  <si>
    <r>
      <rPr>
        <b/>
        <sz val="11"/>
        <color theme="1"/>
        <rFont val="Montserrat"/>
      </rPr>
      <t>1ER TRIMESTRE:</t>
    </r>
    <r>
      <rPr>
        <sz val="11"/>
        <color theme="1"/>
        <rFont val="Calibri"/>
        <family val="2"/>
        <scheme val="minor"/>
      </rPr>
      <t xml:space="preserve"> </t>
    </r>
    <r>
      <rPr>
        <sz val="11"/>
        <color theme="1"/>
        <rFont val="Montserrat"/>
      </rPr>
      <t xml:space="preserve">Según el Informe de Actividades POA – Trimestral entregado el 30 de junio de 2026, durante el primer trimestre de la vigencia se evidenció una adherencia del 92,7 % a la guía de manejo específica para la enfermedad hipertensiva. Sin embargo, al comparar los resultados con los datos registrados en el SIHO, considerando que estos indicadores se validan anualmente para la evaluación de Gerencia conforme a la ficha técnica del sistema, se observa que el número de pacientes reportados no coincide con los del informe. Por lo anterior, es necesario revisar y ajustar la consistencia de los datos para garantizar que las cifras coincidan en adelante y reflejen correctamente el comportamiento del indicador.
</t>
    </r>
    <r>
      <rPr>
        <b/>
        <sz val="11"/>
        <color theme="1"/>
        <rFont val="Montserrat"/>
      </rPr>
      <t>2DO TRIMESTRE:</t>
    </r>
  </si>
  <si>
    <t>\\172.16.0.203\publica-hjrv-2023\41 - PLANEACION\POA 2026\SUBDIRECCIÓN CIENTIFICA\Informe Trimestral_Indicador 23</t>
  </si>
  <si>
    <t>CUMPLIMIENTO ACTIVIDAD: 1ER TRIMESTRE - 100% / 2DO TRIMESTE - ??
INDICADOR: 1T- 92,7% / 2T - ??</t>
  </si>
  <si>
    <t>La Subdirección Científica debe entregar, a más tardar el 30 de agosto de 2026, el informe del segundo trimestre (abril–junio) sobre la aplicación de la guía de manejo específica para la enfermedad hipertensiva, con el fin de analizar el comportamiento del indicador y garantizar la continuidad del seguimiento dentro del Plan de Gestión.
Adicionalmente, se debe revisar la información consignada en el SIHO y determinar las causas por las cuales no coinciden los datos con los reportados en el informe institucional. Es necesario ajustar y unificar los registros para asegurar la coherencia entre las fuentes y reflejar correctamente el cumplimiento del indicador, evitando discrepancias que puedan afectar la evaluación de la vigencia.</t>
  </si>
  <si>
    <t>\\172.16.0.203\publica-hjrv-2023\41 - PLANEACION\POA 2026\SUBDIRECCIÓN CIENTIFICA\Informe Trimestral_Indicador 24</t>
  </si>
  <si>
    <r>
      <rPr>
        <b/>
        <sz val="11"/>
        <color theme="1"/>
        <rFont val="Montserrat"/>
      </rPr>
      <t>1ER TRIMESTRE:</t>
    </r>
    <r>
      <rPr>
        <sz val="11"/>
        <color theme="1"/>
        <rFont val="Calibri"/>
        <family val="2"/>
        <scheme val="minor"/>
      </rPr>
      <t xml:space="preserve"> </t>
    </r>
    <r>
      <rPr>
        <sz val="11"/>
        <color theme="1"/>
        <rFont val="Montserrat"/>
      </rPr>
      <t xml:space="preserve">Según el Informe de Actividades POA – Trimestral entregado el 30 de junio de 2026, durante el primer trimestre de la vigencia se evidenció una adherencia del 91,7 % a la guía de manejo específica para Crecimiento y Desarrollo. Sin embargo, al comparar los resultados con los datos registrados en el SIHO, considerando que estos indicadores se validan anualmente para la evaluación de Gerencia conforme a la ficha técnica del sistema, se observa que el número de pacientes reportados no coincide con los del informe. Por lo anterior, es necesario revisar y ajustar la consistencia de los datos para garantizar que las cifras coincidan en adelante y reflejen correctamente el comportamiento del indicador.
</t>
    </r>
    <r>
      <rPr>
        <b/>
        <sz val="11"/>
        <color theme="1"/>
        <rFont val="Montserrat"/>
      </rPr>
      <t>2DO TRIMESTRE:</t>
    </r>
  </si>
  <si>
    <t>CUMPLIMIENTO ACTIVIDAD: 1ER TRIMESTRE - 100% / 2DO TRIMESTE - ??
INDICADOR: 1T- 91,7% / 2T - ??</t>
  </si>
  <si>
    <t>La Subdirección Científica debe entregar, a más tardar el 30 de agosto de 2026, el informe del segundo trimestre (abril–junio) sobre la aplicación de la guía de manejo de Crecimiento y Desarrollo, con el fin de analizar el comportamiento del indicador y garantizar la continuidad del seguimiento dentro del Plan de Gestión.
Adicionalmente, se debe revisar la información consignada en el SIHO y determinar las causas por las cuales no coinciden los datos con los reportados en el informe institucional. Es necesario ajustar y unificar los registros para asegurar la coherencia entre las fuentes y reflejar correctamente el cumplimiento del indicador, evitando discrepancias que puedan afectar la evaluación de la vigencia.</t>
  </si>
  <si>
    <t>\\172.16.0.203\publica-hjrv-2023\41 - PLANEACION\POA 2026\SUBDIRECCIÓN CIENTIFICA\Informe Trimestral_Indicador 25</t>
  </si>
  <si>
    <t>CUMPLIMIENTO ACTIVIDAD: 1ER TRIMESTRE - 100% / 2DO TRIMESTE - ??
INDICADOR: 1T- 2% / 2T - ??</t>
  </si>
  <si>
    <r>
      <rPr>
        <b/>
        <sz val="11"/>
        <color theme="1"/>
        <rFont val="Montserrat"/>
      </rPr>
      <t>1ER TRIMESTRE:</t>
    </r>
    <r>
      <rPr>
        <sz val="11"/>
        <color theme="1"/>
        <rFont val="Calibri"/>
        <family val="2"/>
        <scheme val="minor"/>
      </rPr>
      <t xml:space="preserve"> </t>
    </r>
    <r>
      <rPr>
        <sz val="11"/>
        <color theme="1"/>
        <rFont val="Montserrat"/>
      </rPr>
      <t xml:space="preserve">Según el Informe de Actividades POA – Trimestral entregado el 30 de junio de 2026, durante el primer trimestre de la vigencia se evidenció un cumplimiento del 2 % en este indicador, como promedio de los tres primeros meses del período. Sin embargo, también se menciona que se realizaron recomendaciones y retroalimentaciones con los médicos respecto a los reingresos, considerados como eventos o fallas en la atención por la falta de apoyo en ayudas diagnósticas (pruebas de laboratorio, tratamientos instaurados, entre otros).
</t>
    </r>
    <r>
      <rPr>
        <b/>
        <sz val="11"/>
        <color theme="1"/>
        <rFont val="Montserrat"/>
      </rPr>
      <t>2DO TRIMESTRE:</t>
    </r>
  </si>
  <si>
    <t>La Subdirección Científica debe entregar, a más tardar el 30 de agosto de 2026, el informe del segundo trimestre (abril–junio) correspondiente al indicador de reingreso por urgencias bajo la misma sintomatología, con el fin de garantizar la continuidad del seguimiento y la evaluación del comportamiento del indicador dentro del Plan de Gestión.
Adicionalmente, se recomienda que el nuevo informe presente mayor claridad en la información utilizada para el cálculo del indicador, ya que el reporte anterior no especifica con precisión los datos de base y la evidencia gráfica anexada carece de encabezados, lo que dificulta la interpretación de los resultados.
Se sugiere revisar la ficha técnica del SIHO para asegurar que el porcentaje de cumplimiento registrado en el sistema coincida con el reportado en el informe institucional, garantizando coherencia, trazabilidad y transparencia en la evaluación del indicador.</t>
  </si>
  <si>
    <t>\\172.16.0.203\publica-hjrv-2023\41 - PLANEACION\POA 2026\SUBDIRECCIÓN CIENTIFICA\Informe Trimestral_Indicador 26</t>
  </si>
  <si>
    <r>
      <rPr>
        <b/>
        <sz val="11"/>
        <color theme="1"/>
        <rFont val="Montserrat"/>
      </rPr>
      <t>1ER TRIMESTRE:</t>
    </r>
    <r>
      <rPr>
        <sz val="11"/>
        <color theme="1"/>
        <rFont val="Calibri"/>
        <family val="2"/>
        <scheme val="minor"/>
      </rPr>
      <t xml:space="preserve"> </t>
    </r>
    <r>
      <rPr>
        <sz val="11"/>
        <color theme="1"/>
        <rFont val="Montserrat"/>
      </rPr>
      <t xml:space="preserve">Según el Informe de Actividades POA – Trimestral entregado el 30 de junio de 2026, durante el primer trimestre de la vigencia se evidenció un cumplimiento del 1.92 dias en este indicador, como resultado de los tres primeros meses del período. Se menciona que estos resultados obtenidos son gracias al seguimiento diario a las agendas de asignación de citas y la coordinación con el call center para evitar desviaciones, adicionalmente se amplio horario hasta las 8:00 p.m. de lunes a viernes con uno de los medicos generales.
</t>
    </r>
    <r>
      <rPr>
        <b/>
        <sz val="11"/>
        <color theme="1"/>
        <rFont val="Montserrat"/>
      </rPr>
      <t>2DO TRIMESTRE:</t>
    </r>
  </si>
  <si>
    <t>CUMPLIMIENTO ACTIVIDAD: 1ER TRIMESTRE - 100% / 2DO TRIMESTE - ??
INDICADOR: 1T- 1,92 dias / 2T - ??</t>
  </si>
  <si>
    <t>La Subdirección Científica debe entregar, a más tardar el 30 de agosto de 2026, el informe del segundo trimestre (abril–junio) del indicador de oportunidad promedio en la atención de la consulta médica general, para asegurar la continuidad del seguimiento y evaluación del Plan de Gestión.
Se recomienda que el próximo informe tenga mayor claridad en la evidencia gráfica y las unidades de medida, ya que el reporte anterior presenta inconsistencias (por ejemplo, valores improbables como 798 días en enero) y carece de encabezados que faciliten su interpretación.
Asimismo, se sugiere revisar la ficha técnica del SIHO para garantizar que el porcentaje de cumplimiento registrado en el sistema coincida con el reportado institucionalmente, fortaleciendo la coherencia, trazabilidad y transparencia del indicador.</t>
  </si>
  <si>
    <t>NO SE REALIZO EN ESTE MES DEBIDO A QUÉ EL ANTERIOR COORDINADOR RENUNCIO</t>
  </si>
  <si>
    <t>SE CARGO FEBRERO Y ENERO</t>
  </si>
  <si>
    <t>SE CARGO MARZO</t>
  </si>
  <si>
    <t>NO SE ENTREGO SOPORTE ABRIL</t>
  </si>
  <si>
    <t>NO SE ENTREGO SOPORTE MAYO</t>
  </si>
  <si>
    <t>NO SE ENTREGO SOPORTE JUNIO</t>
  </si>
  <si>
    <t>NO SE ENTREGO SOPORTE JULIO</t>
  </si>
  <si>
    <t>\\172.16.0.203\publica-hjrv-2023\41 - PLANEACION\POA 2026\SUBDIRECCIÓN CIENTIFICA\Soportes Mensuales_PyP</t>
  </si>
  <si>
    <t>CUMPLIMIENTO ACTIVIDAD: 1ER TRIMESTRE - 100% / 2DO TRIMESTE - ??
INDICADOR: 25%</t>
  </si>
  <si>
    <t>El Coordinador de PyP debe entregar al subdirector cientifico los cuatro soportes mensuales faltantes (abril, mayo, junio y julio) a más tardar el 15 de agosto de 2026, con el fin de completar el registro correspondiente al primer semestre y garantizar la trazabilidad del cumplimiento del indicador.
A partir de esta fecha, se recomienda mantener la entrega mensual oportuna de cada soporte, continuando con el mes de agosto, para asegurar la regularidad del proceso y evitar rezagos en la consolidación de los reportes exigidos por la Resolución 202 de 2021 y la Circular 022 de 2013.</t>
  </si>
  <si>
    <t>15 ACTIVIDADES / PARA CIERRE 1S SE HACE SOBRE 12 PORQUE 3 TIENEN PLAZO - Sin embargo, es importante tener en cuenta que se reconocen las actividades con avance del 50 % (que representan la mayoría), debido a que se mantienen por encima de las metas establecidas, aunque solo se haya entregado el informe del primer trimestre, quedando pendiente el segundo.
Dado que es poco probable que los resultados hayan desmejorado durante el segundo trimestre, se reconocen las actividades al 50 % como cumplimiento, bajo el compromiso de que se realizará un seguimiento puntual para ponerse al día en la documentación correspondiente.</t>
  </si>
  <si>
    <t>1ER TRIMESTRE: No se ha entregado aún.
2DO TRIMESTRE: No se ha entregado aún.
3ER TRIMESTRE:
4TO TRIMESTRE:</t>
  </si>
  <si>
    <t>\\172.16.0.203\publica-hjrv-2023\41 - PLANEACION\POA 2026\SUBGERENCIA\Informe Trimestral_Plan de Comunicaciones</t>
  </si>
  <si>
    <t>0 plan</t>
  </si>
  <si>
    <t>CUMPLIMIENTO ACTIVIDAD: 0%
INDICADOR: 1T-0% / 2T-0%</t>
  </si>
  <si>
    <r>
      <t xml:space="preserve">El Subgerente Administrativo debe coordinar con la Líder de Comunicaciones la entrega del Plan de Comunicaciones correspondiente a la vigencia 2026 antes del </t>
    </r>
    <r>
      <rPr>
        <b/>
        <sz val="10"/>
        <rFont val="Montserrat"/>
      </rPr>
      <t>15 de agosto del 2026</t>
    </r>
    <r>
      <rPr>
        <sz val="10"/>
        <rFont val="Montserrat"/>
      </rPr>
      <t>, teniendo en cuenta que actualmente la institución solo dispone del Plan de Comunicaciones 2024, el cual debe renovarse anualmente.
Asimismo, se recuerda que este indicador proviene directamente del Plan de Desarrollo 2024–2028, por lo que su cumplimiento impacta la calificación de la Gerencia.</t>
    </r>
  </si>
  <si>
    <t>El Subgerente Administrativo, en coordinación con la Líder de Comunicaciones, debe entregar los informes correspondientes al primer y segundo trimestre del Plan de Comunicaciones, a más tardar el 30 de agosto de 2026, teniendo en cuenta que en septiembre deberá presentarse el informe del tercer trimestre.
Se recomienda que las actividades incluidas en el Plan de Comunicaciones 2026 sean coherentes con las acciones realmente ejecutadas hasta la fecha, para evitar afectaciones negativas en el indicador y garantizar la consistencia entre la planeación y la ejecución del proceso comunicacional institucional.</t>
  </si>
  <si>
    <t xml:space="preserve">Se adjuntan los respectivos soportes del cargue de información del primer trimestre de la INFORMACIÓN GENERAL con corte al 31 de Marzo de 2026. </t>
  </si>
  <si>
    <t>\\172.16.0.203\publica-hjrv-2023\41 - PLANEACION\POA 2026\SUBGERENCIA\Soporte Reporte SIHO_Información General</t>
  </si>
  <si>
    <t>CUMPLIMIENTO ACTIVIDAD: 1T-100%
INDICADOR: 25%</t>
  </si>
  <si>
    <t>\\172.16.0.203\publica-hjrv-2023\41 - PLANEACION\POA 2026\SUBGERENCIA\Soporte Reporte SIHO_Ingresos</t>
  </si>
  <si>
    <t xml:space="preserve">Se adjuntan los respectivos soportes del cargue de información del primer trimestre de GASTOS con corte al 31 de Marzo de 2026. </t>
  </si>
  <si>
    <t xml:space="preserve">Se adjuntan los respectivos soportes del cargue de información del primer trimestre de INGRESOS con corte al 31 de Marzo de 2026. </t>
  </si>
  <si>
    <t>\\172.16.0.203\publica-hjrv-2023\41 - PLANEACION\POA 2026\SUBGERENCIA\Soporte Reporte SIHO_Gastos</t>
  </si>
  <si>
    <t xml:space="preserve">Se adjuntan los respectivos soportes del cargue de información del primer trimestre de CUENTAS POR PAGAR con corte al 31 de Marzo de 2026. </t>
  </si>
  <si>
    <t>\\172.16.0.203\publica-hjrv-2023\41 - PLANEACION\POA 2026\SUBGERENCIA\Soporte Reporte SIHO_Cuentas por pagar</t>
  </si>
  <si>
    <t xml:space="preserve">A la fecha no se ha presentado el soporte del reporte del FORMATO 502 </t>
  </si>
  <si>
    <t>A la fecha no se ha presentado el soporte del reporte del FORMATO 503</t>
  </si>
  <si>
    <t>Se carga soporte de la rendición en la pagina de SIA CONTRALORIA el dia 29/01/2026 a las 9:22:53 hrs.</t>
  </si>
  <si>
    <t>Se carga soporte de la rendición en la pagina de SIA CONTRALORIA el dia 29/01/2026 a las 9:34:49 hrs.</t>
  </si>
  <si>
    <t>\\172.16.0.203\publica-hjrv-2023\41 - PLANEACION\POA 2026\SUBGERENCIA\Soporte Anual_INDI_CDVC Indicadores</t>
  </si>
  <si>
    <t>\\172.16.0.203\publica-hjrv-2023\41 - PLANEACION\POA 2026\SUBGERENCIA\Soporte Anual_PA_CDVC Plan de Acción</t>
  </si>
  <si>
    <t>TIENE 8 ACTIVIDADES PROGRAMADAS, LE FALTA POR CUMPLIR 2 / LAS MÁS IMPORTANTES Y YA PASARON FECHAS - RUTA CRITICA</t>
  </si>
  <si>
    <t>CUMPLIMIENTO DE LA ACTIVIDAD: 1T-100% /2T-100%
INDICADOR: 50%</t>
  </si>
  <si>
    <r>
      <rPr>
        <b/>
        <sz val="10"/>
        <rFont val="Montserrat"/>
      </rPr>
      <t xml:space="preserve">1ER TRIMESTRE: </t>
    </r>
    <r>
      <rPr>
        <sz val="10"/>
        <rFont val="Montserrat"/>
      </rPr>
      <t xml:space="preserve">Según cronogama de actividades para el primer trimestre se tiene programada una capacitación el 06 de abril de 2026 a las 10:30 a.m. dicha actividad se lleva en pleno cumplimiento evidenciado con Acta No. 02 de socialización del 06 de Abril del 2026 se evidencia el cumplimiento de la capacitación desarrollada entre 10:00 a.m. y 10:20 a.m en el Hospital José Rufino Vivas donde se trabajaron los derechos y deberes de los Pacientes, adicionalmente se adjunta folleto informativo repartido dicho dia, evidencia fotografica y listado de asistencia de la comunidad.
</t>
    </r>
    <r>
      <rPr>
        <b/>
        <sz val="10"/>
        <rFont val="Montserrat"/>
      </rPr>
      <t xml:space="preserve">2DO TRIMESTRE: </t>
    </r>
    <r>
      <rPr>
        <sz val="10"/>
        <rFont val="Montserrat"/>
      </rPr>
      <t>Según cronogama de actividades para el segundo trimestre se tiene programada una capacitación el 30 de junio de 2026 a las 2:00 p.m.; por temas de logistica esta actividad se tuvo que reprogramar siendo ejecutada segun soportes y evidencia el dia 16 de Julio del 2026 entre las 9:00 a.m. y 10:00 a.m.; donde se socializo las funciones de la Liga de Usuarios; y adicionalmete se presento a los usuarios el informe consolidado de las PQRS, se adjunto evidencia fotografica y listado de asistencia de la comunidad.
3ER TRIMESTRE:
4TO TRIMESTRE:</t>
    </r>
  </si>
  <si>
    <r>
      <rPr>
        <b/>
        <sz val="10"/>
        <rFont val="Montserrat"/>
      </rPr>
      <t xml:space="preserve">1ER TRIMESTRE: </t>
    </r>
    <r>
      <rPr>
        <sz val="10"/>
        <rFont val="Montserrat"/>
      </rPr>
      <t xml:space="preserve">Según cronogama de actividades para el primer trimestre NO se tienen actividades con la Liga de Usuarios del Hospital José Rufino Vivas E.S.E.
</t>
    </r>
    <r>
      <rPr>
        <b/>
        <sz val="10"/>
        <rFont val="Montserrat"/>
      </rPr>
      <t xml:space="preserve">2DO TRIMESTRE: </t>
    </r>
    <r>
      <rPr>
        <sz val="10"/>
        <rFont val="Montserrat"/>
      </rPr>
      <t xml:space="preserve">Según cronogama de actividades para el segundo trimestre se tiene programada una capacitación el 30 de junio de 2026 a las 2:00 p.m.por temas de logistica esta actividad se tuvo que reprogramar siendo ejecutada segun soportes y evidencia el dia 16 de Julio del 2026 entre las 9:00 a.m. y 10:00 a.m.; donde se socializo las funciones de la Liga de Usuarios; y adicionalmete se presento a los usuarios el informe consolidado de las PQRS, se adjunto evidencia fotografica y listado de asistencia de la comunidad. </t>
    </r>
    <r>
      <rPr>
        <b/>
        <sz val="10"/>
        <color rgb="FFFF0000"/>
        <rFont val="Montserrat"/>
      </rPr>
      <t xml:space="preserve"> </t>
    </r>
    <r>
      <rPr>
        <sz val="10"/>
        <rFont val="Montserrat"/>
      </rPr>
      <t xml:space="preserve">
3ER TRIMESTRE:
4TO TRIMESTRE:</t>
    </r>
  </si>
  <si>
    <r>
      <rPr>
        <b/>
        <sz val="10"/>
        <color theme="1"/>
        <rFont val="Montserrat"/>
      </rPr>
      <t>1ER CUATRIMESTRE:</t>
    </r>
    <r>
      <rPr>
        <sz val="10"/>
        <color theme="1"/>
        <rFont val="Montserrat"/>
      </rPr>
      <t xml:space="preserve"> Durante el primer cuatrimestre del año 2026 se llevaron a cabo tres reuniones de la Junta Directiva, a las cuales fue convocada y asistió la representante de la Liga de Usuarios. Este hecho consta en las citaciones adjuntadas por la Líder de SIAU y en los archivos institucionales del Hospital José Rufino Vivas E.S.E., específicamente en los listados de asistencia correspondientes a dichas juntas ordinarias.
</t>
    </r>
    <r>
      <rPr>
        <b/>
        <sz val="10"/>
        <color theme="1"/>
        <rFont val="Montserrat"/>
      </rPr>
      <t>2DO CUATRIMESTRE:</t>
    </r>
    <r>
      <rPr>
        <sz val="10"/>
        <color theme="1"/>
        <rFont val="Montserrat"/>
      </rPr>
      <t xml:space="preserve">
3ER CUATRIMESTRE:</t>
    </r>
  </si>
  <si>
    <t>Se recomienda tener listo el Plan de Estrategia Anual de Servicio a la Ciudadania lo más pronto posible para alcanzar a presenter como minimo el informe del segundo semestre de la vigencia. Se recomienda ser estrategico en las actividades consignadas en el Plan, para que durante el segundo semestre se alcance su cumplimiento.</t>
  </si>
  <si>
    <r>
      <t xml:space="preserve">Debido a que no se cuenta con el Plan de Estrategia Anual de Servicio a la Ciudania tampoco se tiene este insumo a la fecha de cierre del primer semestre. </t>
    </r>
    <r>
      <rPr>
        <b/>
        <sz val="10"/>
        <color rgb="FFFF0000"/>
        <rFont val="Montserrat"/>
      </rPr>
      <t>EN TEORIA AUN TIENE PLAZO PARA ESTE INSUMO, SI SOLO SE ENTREGA 2S DE LA VIGENCIA.</t>
    </r>
  </si>
  <si>
    <t>CUMPLIMIENTO DE LA ACTIVIDAD: 1T-100% /2T-100%
INDICADOR: 2</t>
  </si>
  <si>
    <r>
      <rPr>
        <b/>
        <sz val="10"/>
        <rFont val="Montserrat"/>
      </rPr>
      <t xml:space="preserve">1ER TRIMESTRE: </t>
    </r>
    <r>
      <rPr>
        <sz val="10"/>
        <rFont val="Montserrat"/>
      </rPr>
      <t xml:space="preserve">Se entrego el Informe de atención al ciudadano correspondiente, adicionalmente se encuentra publicado en la pagina we institucional en el numeral 4.9.
</t>
    </r>
    <r>
      <rPr>
        <b/>
        <sz val="10"/>
        <rFont val="Montserrat"/>
      </rPr>
      <t xml:space="preserve">2DO TRIMESTRE: </t>
    </r>
    <r>
      <rPr>
        <sz val="10"/>
        <rFont val="Montserrat"/>
      </rPr>
      <t>Se entrego el Informe de atención al ciudadano correspondiente, adicionalmente se encuentra publicado en la pagina we institucional en el numeral 4.9.
3ER TRIMESTRE:
4TO TRIMESTRE:</t>
    </r>
  </si>
  <si>
    <t>El dia 25/06/2026 via electronica y fisica la lider de SIAU hizo llegar el Manual de Atención y Participación para aprobación del Comité de Gestión y Desempeño, por lo tanto a la fecha (8/07/2026) se encuentra dentro de los documentos que serán sometidos a aprobación por parte de los miembros del comite el dia 22 de julio 2026, fecha para la cual según cronograma esta dispuesta la reunión ordinaria del comite. Debido a inconvenientes de agenda por auditorias programadas esta reunión ordinaria del comite fue programada para el dia 3 de agosto del 2026.</t>
  </si>
  <si>
    <t>\\172.16.0.203\publica-hjrv-2023\41 - PLANEACION\POA 2026\SIAU\Informe Trimestral_ Plan Mejoramiento Estrategia Anual de Participación Ciudadana</t>
  </si>
  <si>
    <t>CUMPLIMIENTO DE ENTREGA ACTIVIDADES
1S</t>
  </si>
  <si>
    <t>11 ACTIVIDADES / PARA CIERRE 1S SE HACE SOBRE 9 PORQUE 2 TIENEN PLAZO - Tener en cuenta que, para las dos actividades que aún tienen plazo vigente y las tres que no se están cumpliendo, se establecen compromisos con la Líder de Comunicaciones para ponerse al día en la documentación correspondiente, garantizando la actualización y entrega oportuna de los informes pendientes</t>
  </si>
  <si>
    <t>Se entreda soporte del reporte de los Estados Financieros con su Nota en archivo PDF en la web de la Contaduria General de la nación a través del Aplicativo CHIP local, cargado el dia 10/02/2026 a las 10:06:12 hrs.</t>
  </si>
  <si>
    <t>\\172.16.0.203\publica-hjrv-2023\41 - PLANEACION\POA 2026\CONTABILIDAD\Soporte Reporte CHIP_Estados Financieros</t>
  </si>
  <si>
    <t>\\172.16.0.203\publica-hjrv-2023\41 - PLANEACION\POA 2026\CONTABILIDAD\Soporte Reporte CHIP_ICPC</t>
  </si>
  <si>
    <t>Se entreda soporte del reporte en la web de la Contaduria General de la nación a través del Aplicativo CHIP local, cargado el dia 10/02/2026 a las 10:06hrs.</t>
  </si>
  <si>
    <t>Se entreda soporte del reporte en la web de la Contaduria General de la nación a través del Aplicativo CHIP local, cargado el dia 30/04/2026 a las 7:27 hrs.</t>
  </si>
  <si>
    <t>CUMPLIMIENTO ACTIVIDAD: 100%
INDICADOR: 50%</t>
  </si>
  <si>
    <t>Se cargo los Estados Financieros con corte al 31 de Diciembre del 2025, en la fecha establecida en el numeral 4.2 de la pagina web instituicional, con sus debidos soportes.</t>
  </si>
  <si>
    <t>\\172.16.0.203\publica-hjrv-2023\41 - PLANEACION\POA 2026\CONTABILIDAD\Soporte_Estados Financieros_Pagina Web Institucional</t>
  </si>
  <si>
    <t>1 REPORTE</t>
  </si>
  <si>
    <t xml:space="preserve">Rendición SIA CONTRALORIA:
F27_CDVC Sistema Estadistico Unificado de Deuda </t>
  </si>
  <si>
    <t>Se entrego el soporte de Reporte en el SIHO WORK del Ministerio de Protección Social correspondiente al ultimo trimestre de la vigencia 2025.</t>
  </si>
  <si>
    <t>Se entrego el soporte de Reporte en el SIHO WORK del Ministerio de Protección Social correspondiente al primes trimestre de la vigencia 2026.</t>
  </si>
  <si>
    <t>\\172.16.0.203\publica-hjrv-2023\41 - PLANEACION\POA 2026\CONTABILIDAD\Soportes Reporte SIHO_Balance General</t>
  </si>
  <si>
    <t>ACTIVIDAD DE CUMPLIMIENTO: 1S - 100%
INDICADOR: 50%</t>
  </si>
  <si>
    <t>\\172.16.0.203\publica-hjrv-2023\41 - PLANEACION\POA 2026\CONTABILIDAD\Soportes Reporte SIHO_Estado Actividad Economica</t>
  </si>
  <si>
    <t>Se entrego el debido soporte anual del cargue en la plataforma de SIA CONTRALORIA del "ACTA DE CIERRE FISCAL"</t>
  </si>
  <si>
    <t>\\172.16.0.203\publica-hjrv-2023\41 - PLANEACION\POA 2026\CONTABILIDAD\Soportes SIA CONTRALORIA</t>
  </si>
  <si>
    <t>Se entrego el debido soporte anual del cargue en la plataforma de SIA CONTRALORIA del "EJECUCIÓN PAC"</t>
  </si>
  <si>
    <t>Se entrega soporte de cargue del formato, cargado el dia 20/04/2026 a las 4:56 hrs.</t>
  </si>
  <si>
    <t>\\172.16.0.203\publica-hjrv-2023\41 - PLANEACION\POA 2026\CONTABILIDAD\Soporte Super_FT002</t>
  </si>
  <si>
    <t>Se entrega soporte de cargue del formato, cargado el dia 07/04/2026 a las 10:44 hrs.</t>
  </si>
  <si>
    <t>\\172.16.0.203\publica-hjrv-2023\41 - PLANEACION\POA 2026\CONTABILIDAD\Soporte Super_FP001</t>
  </si>
  <si>
    <t>Se entrega soporte de cargue del formato, cargado el dia 07/04/2026 a las 10:45 hrs.</t>
  </si>
  <si>
    <t>\\172.16.0.203\publica-hjrv-2023\41 - PLANEACION\POA 2026\CONTABILIDAD\Soporte Super_FP002</t>
  </si>
  <si>
    <t>Se entrega soporte de cargue del formato, cargado el dia  14/02/2026 a las 12:52 hrs.</t>
  </si>
  <si>
    <t>Se entrega soporte de cargue del formato, cargado el dia  20/04/2026 a las 5:36 hrs.</t>
  </si>
  <si>
    <t>\\172.16.0.203\publica-hjrv-2023\41 - PLANEACION\POA 2026\CONTABILIDAD\Soporte Super_FT004</t>
  </si>
  <si>
    <t>Se entrega soporte de cargue del formato, cargado el dia  19/07/2026 a las 11:40 hrs.</t>
  </si>
  <si>
    <t>ACTIVIDAD DE CUMPLIMIENTO: 1S - 100%
INDICADOR: 75%</t>
  </si>
  <si>
    <t>Se entrega soporte según calendario tributario emitido por la DIAN, realizado el dia 20/02/2026.</t>
  </si>
  <si>
    <t>Se entrega soporte según calendario tributario emitido por la DIAN, realizado el dia 16/03/2026.</t>
  </si>
  <si>
    <t>Se entrega soporte según calendario tributario emitido por la DIAN, realizado el dia 11/04/2026.</t>
  </si>
  <si>
    <t>Se entrega soporte según calendario tributario emitido por la DIAN, realizado el dia 11/05/2026.</t>
  </si>
  <si>
    <t>Se entrega soporte según calendario tributario emitido por la DIAN, realizado el dia 16/06/2026.</t>
  </si>
  <si>
    <t>Se entrega soporte según calendario tributario emitido por la DIAN, realizado el dia 15/07/2026.</t>
  </si>
  <si>
    <t>Se entrega soporte según calendario tributario emitido por la DIAN, realizado el dia 20/01/2026.</t>
  </si>
  <si>
    <t>\\172.16.0.203\publica-hjrv-2023\41 - PLANEACION\POA 2026\CONTABILIDAD\Soportes DIAN</t>
  </si>
  <si>
    <t>ACTIVIDAD DE CUMPLIMIENTO: 1S - 100%
INDICADOR: 58%</t>
  </si>
  <si>
    <t>Se entrega soporte de envio del pago al correo electronico de la Gobernación del Valle del Cauca, realizado el dia 00/01/2026.</t>
  </si>
  <si>
    <t>Se entrega soporte de envio del pago al correo electronico de la Gobernación del Valle del Cauca, realizado el dia 11/02/2026.</t>
  </si>
  <si>
    <t>Se entrega soporte de envio del pago al correo electronico de la Gobernación del Valle del Cauca, realizado el dia 10/03/2026.</t>
  </si>
  <si>
    <t>Se entrega soporte de envio del pago al correo electronico de la Gobernación del Valle del Cauca, realizado el dia 10/04/2026.</t>
  </si>
  <si>
    <t>Se entrega soporte de envio del pago al correo electronico de la Gobernación del Valle del Cauca, realizado el dia 09/06/2026.</t>
  </si>
  <si>
    <t>Se entrega soporte de envio del pago al correo electronico de la Gobernación del Valle del Cauca, realizado el dia 09/05/2026.</t>
  </si>
  <si>
    <t>Se entrega soporte de envio del pago al correo electronico de la Gobernación del Valle del Cauca, realizado el dia 09/07/2026.</t>
  </si>
  <si>
    <t>\\172.16.0.203\publica-hjrv-2023\41 - PLANEACION\POA 2026\CONTABILIDAD\Soportes Mensuales_Pago Estampilla_PROHOSPITALES</t>
  </si>
  <si>
    <t>\\172.16.0.203\publica-hjrv-2023\41 - PLANEACION\POA 2026\CONTABILIDAD\Informes Semestrales Indicador 7</t>
  </si>
  <si>
    <r>
      <t xml:space="preserve">1ER SEMESTRE: </t>
    </r>
    <r>
      <rPr>
        <sz val="10"/>
        <rFont val="Montserrat"/>
      </rPr>
      <t xml:space="preserve">Al cierre del primer semestre de 2026, no se generó ninguna deuda superior a 30 días por concepto de salarios del personal de planta durante los meses comprendidos en el período. En consecuencia, no se presentan anomalías ni situaciones que deban ser socializadas o reportadas en un informe.
Como soporte del cumplimiento, a la fecha del 30 de junio de 2026 se adjunta certificado firmado por el Contador - Líder del área de Contabilidad, avalando que no existió deuda durante el primer semestre.
</t>
    </r>
    <r>
      <rPr>
        <b/>
        <sz val="10"/>
        <rFont val="Montserrat"/>
      </rPr>
      <t>2DO SEMESTRE:</t>
    </r>
  </si>
  <si>
    <t>CUMPLIMIENTO ACTIVIDAD: 1S -100%
INDICADOR: 0 DE DUDA</t>
  </si>
  <si>
    <t>Se entreda soporte del reporte en la web de la Contaduria General de la nación a través del Aplicativo CHIP local, cargado el dia 30/07/2026 a las 19:51 hrs.</t>
  </si>
  <si>
    <t>CUMPLIMIENTO ACTIVIDAD: 100%
INDICADOR: 75%</t>
  </si>
  <si>
    <t>14 ACTIVIDADES/ PARA CIERRE PRIMER SEMESTRE SE HACE SOBRE EL TOTAL DE ACTIVIDADES</t>
  </si>
  <si>
    <t>Se entrego soporte de cargue en la pagina web del ministerio (SISPRO) el dia 30/01/2026 a las 7:23 a.m.</t>
  </si>
  <si>
    <t xml:space="preserve">1ER CUATRIMESTRE:
2DO CUATRIMESTRE:
3ER CUATRIMESTRE:
</t>
  </si>
  <si>
    <t>Se entrego soporte de cargue en la pagina web del ministerio (SISPRO) el dia 29/04/2026 a las 4:53 p.m.</t>
  </si>
  <si>
    <t>FALTA</t>
  </si>
  <si>
    <t>Se entrego soporte de Reporte en el SIHO WORK del Ministerio de Protección Social</t>
  </si>
  <si>
    <t>\\172.16.0.203\publica-hjrv-2023\41 - PLANEACION\POA 2026\CARTERA Y FACTURACIÓN\Soportes Reporte SIHO_Facturación</t>
  </si>
  <si>
    <t>\\172.16.0.203\publica-hjrv-2023\41 - PLANEACION\POA 2026\CARTERA Y FACTURACIÓN\Soportes SISPRO</t>
  </si>
  <si>
    <t>CUMPLIMIENTO ACTIVIDAD: 67%
INDICADOR: 50%</t>
  </si>
  <si>
    <t>\\172.16.0.203\publica-hjrv-2023\41 - PLANEACION\POA 2026\CARTERA Y FACTURACIÓN\Soportes Reporte SIHO_Cartera por Deudor</t>
  </si>
  <si>
    <t>Se entrego soporte de reporte en la pág web de la Supersalud del FORMATO ST006, el dia 18/02/2026 a las 12:06 p.m</t>
  </si>
  <si>
    <t>\\172.16.0.203\publica-hjrv-2023\41 - PLANEACION\POA 2026\CARTERA Y FACTURACIÓN\Soporte Super_ST006</t>
  </si>
  <si>
    <t>Soporte de reporte en la pág web de la Supersalud del FORMATO FT025, el dia 14/01/2026 a las 3:14 p.m.</t>
  </si>
  <si>
    <t>Soporte de reporte en la pág web de la Supersalud del FORMATO FT025, el dia 18/02/2026 a las 1:43 p.m.</t>
  </si>
  <si>
    <t>Soporte de reporte en la pág web de la Supersalud del FORMATO FT025, el dia 18/03/2026 a las 1:55 p.m.</t>
  </si>
  <si>
    <t>Soporte de reporte en la pág web de la Supersalud del FORMATO FT025, el dia 18/04/2026 a las 1:49 p.m.</t>
  </si>
  <si>
    <t>Soporte de reporte en la pág web de la Supersalud del FORMATO FT025, el dia 15/05/2026 a las 10:09 a.m.</t>
  </si>
  <si>
    <t>Soporte de reporte en la pág web de la Supersalud del FORMATO FT025, el dia 17/06/2026 a las 3:54 p.m.</t>
  </si>
  <si>
    <t>Soporte de reporte en la pág web de la Supersalud del FORMATO FT025, el dia 17/07/2026 a las 10:33 a.m.</t>
  </si>
  <si>
    <t>\\172.16.0.203\publica-hjrv-2023\41 - PLANEACION\POA 2026\CARTERA Y FACTURACIÓN\Soporte Super_FT025</t>
  </si>
  <si>
    <t>ACTIVIDAD CUMPLIMIENTO: 1S-100%
INDICADOR: 58%</t>
  </si>
  <si>
    <t>10 ACTIVIDADES/ PARA CIERRE PRIMER SEMESTRE SE HACE SOBRE EL TOTAL DE ACTIVIDADES: Se identifican cinco actividades pendientes, y una de las consideradas como cumplidas está al 50 % de avance, por lo que debería contar con un reporte adicional. Se establece el compromiso de realizar el seguimiento puntual y entregar la documentación faltante para garantizar la trazabilidad del cumplimiento.</t>
  </si>
  <si>
    <t>Se presento el Soporte del cargue a través de la pagina web de la Contaduría General de la nación a través del aplicativo CHIP local, en el dia 19/02/2026 a las 1:18 hrs.</t>
  </si>
  <si>
    <t>Se presento el Soporte del cargue a través de la pagina web de la Contaduría General de la nación a través del aplicativo CHIP local, en el dia 30/04/2026 a las 1:42 hrs.</t>
  </si>
  <si>
    <t>\\172.16.0.203\publica-hjrv-2023\41 - PLANEACION\POA 2026\PRESUPUESTO\Soportes CHIP_Categoria Presupuestal CUIPO</t>
  </si>
  <si>
    <t>CUMPLIMIENTO DE LA ACTIVIDAD: 66%
INDICADOR: 50%</t>
  </si>
  <si>
    <t>2do TRIMESTRE:
2DO TRIMESTRE:
3ER TRIMESTRE:
4TO TRIMESTRE:</t>
  </si>
  <si>
    <t>Se entrego soporte del cargue del Plan Anual de Adquisiciones en la pagina de SECOPP II durante el mes de enero.</t>
  </si>
  <si>
    <t>Plan anual de adquisiciones publicado.</t>
  </si>
  <si>
    <t>\\172.16.0.203\publica-hjrv-2023\41 - PLANEACION\POA 2026\PRESUPUESTO\Plan Anual de Adquisiciones</t>
  </si>
  <si>
    <t>Ejecutar actividades planteadas en el Plan de Austeridad 2026</t>
  </si>
  <si>
    <t>Se entrego soporte del "Acuerdo No. 10-04.001 de Enero 30 del 2026, donde se define y aprueba el presupuesto para la vigencia 2026, debidamente firmado por la Junta Directiva de la E.S.E.</t>
  </si>
  <si>
    <t>\\172.16.0.203\publica-hjrv-2023\41 - PLANEACION\POA 2026\PRESUPUESTO\Acta aprobación presupuesto_Junta Directiva</t>
  </si>
  <si>
    <t>Se entrego sopote del cargue en la plataforma de SIA CONTRALORIA del debido cargue realizado el dia 04/02/2026 a las 10:02 hrs.</t>
  </si>
  <si>
    <t>\\172.16.0.203\publica-hjrv-2023\41 - PLANEACION\POA 2026\PRESUPUESTO\Soportes Cargue SIA CONTRALORIA</t>
  </si>
  <si>
    <t>Se entrego sopote del cargue en la plataforma de SIA CONTRALORIA del debido cargue realizado el dia 03/02/2026 a las 18:02 hrs.</t>
  </si>
  <si>
    <t>Se entrego sopote del cargue en la plataforma de SIA CONTRALORIA del debido cargue realizado el dia 04/02/2026 a las 11:36 hrs.</t>
  </si>
  <si>
    <t>Se entrego sopote del cargue en la plataforma de SIA CONTRALORIA del debido cargue realizado el dia 29/01/2026 a las 16:11 hrs.</t>
  </si>
  <si>
    <t>Se entrego sopote del cargue en la plataforma de SIA CONTRALORIA del debido cargue realizado el dia 02/04/2026 a las 12:14 hrs.</t>
  </si>
  <si>
    <t>Se entrego sopote del cargue en la plataforma de SIA CONTRALORIA del debido cargue realizado el dia 29/01/2026 a las 16:16 hrs.</t>
  </si>
  <si>
    <t>Se entrego sopote del cargue en la plataforma de SIA CONTRALORIA del debido cargue realizado el dia 29/01/2026 a las 16:12 hrs.</t>
  </si>
  <si>
    <t>Se entrego sopote del cargue en la plataforma de SIA CONTRALORIA del debido cargue realizado el dia 02/04/2026 a las 12:26 hrs.</t>
  </si>
  <si>
    <t>18 ACTIVIDADES / PARA CIERRE PRIMER  SE HACE SOBRE 13 PORQUE 5 TIENEN PLAZO - Se debe tener presente que existen 2 actividades en incumplimiento total, consideradas críticas por estar directamente vinculadas al Plan de Desarrollo, lo que impacta la evaluación gerencial. Además, aunque las 5 actividades restantes aún cuentan con plazo, es necesario que el líder se ponga al día con la entrega de avances semestrales o trimestrales, según corresponda, para garantizar la trazabilidad y evitar afectaciones en la calificación institucional.</t>
  </si>
  <si>
    <r>
      <rPr>
        <b/>
        <sz val="10"/>
        <rFont val="Montserrat"/>
      </rPr>
      <t xml:space="preserve">1. </t>
    </r>
    <r>
      <rPr>
        <sz val="10"/>
        <rFont val="Montserrat"/>
      </rPr>
      <t xml:space="preserve">Informe Semestral del estado del indicador y su comportamiento. </t>
    </r>
    <r>
      <rPr>
        <b/>
        <sz val="10"/>
        <rFont val="Montserrat"/>
      </rPr>
      <t xml:space="preserve">
2. </t>
    </r>
    <r>
      <rPr>
        <sz val="10"/>
        <rFont val="Montserrat"/>
      </rPr>
      <t>Ficha técnica de la página web del SIHO del Ministerio de Salud y Protección Social.</t>
    </r>
  </si>
  <si>
    <t>Se presento el Soporte del cargue a través de la pagina web de la Contaduría General de la nación a través del aplicativo CHIP local, en el dia 29/07/2026 a las 23:57 hrs.</t>
  </si>
  <si>
    <t>\\172.16.0.203\publica-hjrv-2023\41 - PLANEACION\POA 2026\CONTROL INTERNO\Informe Trimestral_Auditoria Internas Planes de Mejoramiento_VIG2026</t>
  </si>
  <si>
    <t>CUMPLIMIENTO DE LA ACTIVIDAD: 1S- 100%
INDICADOR: 44%</t>
  </si>
  <si>
    <r>
      <rPr>
        <b/>
        <sz val="10"/>
        <rFont val="Montserrat"/>
      </rPr>
      <t xml:space="preserve">1ER SEMESTRE: </t>
    </r>
    <r>
      <rPr>
        <sz val="10"/>
        <rFont val="Montserrat"/>
      </rPr>
      <t xml:space="preserve">No se evidencia dentro de los documentos enviados al correo institucional con fecha del 10 de junio de 2026. En el Acta del 30 de mayo de 2026 se dejó constancia de que el Plan de Auditorías fue compartido en la reunión del Comité Coordinador de Control Interno; </t>
    </r>
    <r>
      <rPr>
        <b/>
        <sz val="10"/>
        <rFont val="Montserrat"/>
      </rPr>
      <t>sin embargo</t>
    </r>
    <r>
      <rPr>
        <sz val="10"/>
        <rFont val="Montserrat"/>
      </rPr>
      <t>, dicho documento aún no ha sido entregado como soporte formal.
En el numeral 8 del Acta se establece que durante la vigencia se realizarán</t>
    </r>
    <r>
      <rPr>
        <b/>
        <sz val="10"/>
        <rFont val="Montserrat"/>
      </rPr>
      <t xml:space="preserve"> 9 auditorías </t>
    </r>
    <r>
      <rPr>
        <sz val="10"/>
        <rFont val="Montserrat"/>
      </rPr>
      <t xml:space="preserve">distribuidas de la siguiente manera:
1.Área Jurídica – abril 2026
2.Talento Humano – mayo 2026
3.PTEP – junio a agosto 2026
4.Seguimiento a Planes de Mejoramiento Externos – julio 2026
5.Área Contable – agosto 2026
6.Subgerencia – septiembre 2026
7.Área Urgencias – octubre 2026
8.Facturación y Glosas – noviembre 2026
9.Revisión de Planes de Mejoramiento Interno y Externo – diciembre 2026
De acuerdo con lo informado de manera verbal por Control Interno y los líderes, al cierre del primer semestre (junio) se han realizado las </t>
    </r>
    <r>
      <rPr>
        <b/>
        <sz val="10"/>
        <rFont val="Montserrat"/>
      </rPr>
      <t>auditorías a Jurídica, Talento Humano, PTEP y Seguimiento de Planes de Mejoramiento Externos</t>
    </r>
    <r>
      <rPr>
        <sz val="10"/>
        <rFont val="Montserrat"/>
      </rPr>
      <t>, lo que indica que el cronograma se encuentra al día.
No obstante, persiste la falta de entrega de los soportes de cumplimiento de dichas auditorías.
2DO SEMESTRE:</t>
    </r>
  </si>
  <si>
    <r>
      <t xml:space="preserve">Se recomienda que la Líder de Control Interno debe remitir de manera formal el </t>
    </r>
    <r>
      <rPr>
        <b/>
        <sz val="10"/>
        <rFont val="Montserrat"/>
      </rPr>
      <t>Plan de Auditorías 2026</t>
    </r>
    <r>
      <rPr>
        <sz val="10"/>
        <rFont val="Montserrat"/>
      </rPr>
      <t xml:space="preserve"> como soporte documental, dado que hasta la fecha solo se cuenta con el acta de socialización y no con el documento oficial.
Adicionalmente, se requiere la entrega de un </t>
    </r>
    <r>
      <rPr>
        <b/>
        <sz val="10"/>
        <rFont val="Montserrat"/>
      </rPr>
      <t>informe consolidado</t>
    </r>
    <r>
      <rPr>
        <sz val="10"/>
        <rFont val="Montserrat"/>
      </rPr>
      <t xml:space="preserve"> en el que se relacione, de acuerdo con el plan, cuántas auditorías se han ejecutado al cierre del </t>
    </r>
    <r>
      <rPr>
        <b/>
        <sz val="10"/>
        <rFont val="Montserrat"/>
      </rPr>
      <t>primer semestre</t>
    </r>
    <r>
      <rPr>
        <sz val="10"/>
        <rFont val="Montserrat"/>
      </rPr>
      <t>, incluyendo sus respectivos soportes o explicaciones. Esto permitirá garantizar la trazabilidad documental exigida por el Plan de Desarrollo 2024–2028, asegurar la transparencia del proceso y respaldar la evaluación gerencial.</t>
    </r>
  </si>
  <si>
    <r>
      <rPr>
        <b/>
        <sz val="10"/>
        <rFont val="Montserrat"/>
      </rPr>
      <t>Actualización de Políticas y Procedimientos de Auditoria Interna</t>
    </r>
    <r>
      <rPr>
        <sz val="10"/>
        <rFont val="Montserrat"/>
      </rPr>
      <t>, con acto administrativo de adopción</t>
    </r>
  </si>
  <si>
    <t>\\172.16.0.203\publica-hjrv-2023\41 - PLANEACION\POA 2026\CONTROL INTERNO\Informe Semestral_Auditorias Externas Planes de Mejoramiento</t>
  </si>
  <si>
    <r>
      <t xml:space="preserve">Realizar un </t>
    </r>
    <r>
      <rPr>
        <b/>
        <sz val="10"/>
        <rFont val="Montserrat"/>
      </rPr>
      <t>segumiento al cierre de estos planes de mejoramiento resultado de auditorias externas</t>
    </r>
  </si>
  <si>
    <r>
      <t xml:space="preserve">Se realizo el 30 de Mayo la primera reunión del comité de control interno y mediante correo institucional el 18 de Junio se hizo llegar el soporte del Acta No. 05-1 con la debida asistencia firmada por los participantes. </t>
    </r>
    <r>
      <rPr>
        <b/>
        <sz val="10"/>
        <color rgb="FFFF0000"/>
        <rFont val="Montserrat"/>
      </rPr>
      <t>FALTA RESOLUCIÓN DE CONFORMACIÓN COMITE - ANGELICA</t>
    </r>
  </si>
  <si>
    <t>\\172.16.0.203\publica-hjrv-2023\41 - PLANEACION\POA 2026\CONTROL INTERNO\Comité Coordinación de Control Interno</t>
  </si>
  <si>
    <t>\\172.16.0.203\publica-hjrv-2023\41 - PLANEACION\POA 2026\CONTROL INTERNO\Soportes Reporte CHIP</t>
  </si>
  <si>
    <t>\\172.16.0.203\publica-hjrv-2023\41 - PLANEACION\POA 2026\CONTROL INTERNO\Informe Semestral_Pormenorizado del Estado de Control Interno</t>
  </si>
  <si>
    <t>Se entrego el informe pormenorizado correspondiente al periodo ENERO -JUNIO 2026 que se realiza en JULIO del 2026, dando como resultado el 83% de cumplimiento.</t>
  </si>
  <si>
    <t>\\172.16.0.203\publica-hjrv-2023\41 - PLANEACION\POA 2026\CONTROL INTERNO\Informe Semestral_Seguimiento PQRSD</t>
  </si>
  <si>
    <t>Mediante la pagina web institucional se hizo entrega del soporte "Informe PQRSD - Primer Semestre 2026" en dicho documento consta la presentación de:
1. Oficio de remisión del informe a la Gerencia, con fecha de radicación el dia 6 de Julio del 2026.
2. Informe frente a las PQRSD debidamente firmado y con las graficas de soporte donde consta la evidencia de lo redactado por C.I y las recomendadciones que considera pertinentes dicha area frente al control que esta llevando.</t>
  </si>
  <si>
    <t>\\172.16.0.203\publica-hjrv-2023\41 - PLANEACION\POA 2026\CONTROL INTERNO\Informe DNDA\Certificado DE ENVIO --INFORME DERECHOS DE AUTOR 2026.pdf</t>
  </si>
  <si>
    <t>Mediante correo institucional del 10 de Junio de 2026 se hizo entrega el soporte de entrega del formato PM_SUSC_V2.CSV  de la vigencia 2025, donde se reportan la suscripción de planes de mejoramiento a la fecha (12/04/2026).</t>
  </si>
  <si>
    <r>
      <t xml:space="preserve">CUMPLIMIENTO ACTIVIDAD: 100%
</t>
    </r>
    <r>
      <rPr>
        <b/>
        <sz val="10"/>
        <color theme="1"/>
        <rFont val="Montserrat"/>
      </rPr>
      <t xml:space="preserve">INDICADOR: </t>
    </r>
    <r>
      <rPr>
        <sz val="10"/>
        <color theme="1"/>
        <rFont val="Montserrat"/>
      </rPr>
      <t>No se calcula aún porque esta pendiente actualizar una información frente a la ultima auditoria recibida en la semana del 16 al 19 de Junio del 2026.</t>
    </r>
  </si>
  <si>
    <t>CORREO INSTITUCIONAL DE PLANEACIÓN
"\\172.16.0.203\publica-hjrv-2023\41 - PLANEACION\POA 2026\CONTROL INTERNO\Soportes Reporte_SARLAFT"</t>
  </si>
  <si>
    <r>
      <t xml:space="preserve">Se envia mediante correo el soporte de rendición de los tres soportes (proveedores,procedimientos y operaciones sospechosas) el dia </t>
    </r>
    <r>
      <rPr>
        <b/>
        <sz val="10"/>
        <color theme="1"/>
        <rFont val="Montserrat"/>
      </rPr>
      <t>1 de Julio del 2026.</t>
    </r>
  </si>
  <si>
    <r>
      <t>Se envia mediante correo el soporte de rendición de los tres soportes (proveedores,procedimientos y operaciones sospechosas) el dia</t>
    </r>
    <r>
      <rPr>
        <b/>
        <sz val="10"/>
        <color theme="1"/>
        <rFont val="Montserrat"/>
      </rPr>
      <t xml:space="preserve"> 3 de Agosto del 2026.</t>
    </r>
  </si>
  <si>
    <t>CUMPLIMIENTO ACTIVIDAD: 100%
INDICADOR: 67%</t>
  </si>
  <si>
    <t>\\172.16.0.203\publica-hjrv-2023\41 - PLANEACION\POA 2026\CONTROL INTERNO\Informe_Plan Transparencia y Etica Publica</t>
  </si>
  <si>
    <r>
      <rPr>
        <b/>
        <sz val="10"/>
        <color theme="1"/>
        <rFont val="Montserrat"/>
      </rPr>
      <t xml:space="preserve">1 INFORME: </t>
    </r>
    <r>
      <rPr>
        <sz val="10"/>
        <color theme="1"/>
        <rFont val="Montserrat"/>
      </rPr>
      <t>El día 01 de julio de 2026 se recibió mediante correo institucional el archivo titulado “Primer Seguimiento al Programa de Transparencia y Ética Pública – PTEP”. En este documento se señala que, aunque en el año 2025 se había diseñado un programa, este no se ajustaba a la realidad de la entidad, no fue socializado durante esa vigencia y, además, para esa fecha no existía el área de Planeación. Por tal motivo, era imposible realizar un seguimiento correctivo, ya que no había dependencia encargada ni responsable asignado.
A partir de la creación del área de Planeación, esta dependencia asume la responsabilidad del programa y, en el primer informe, la líder deja recomendaciones para ajustarlo a la vigencia actual. Asimismo, se aclara que los diagnósticos iniciales y los ajustes realizados hasta la fecha han sido trabajo del área de Planeación, lo que permitirá actualizar el PTEP a la realidad institucional y garantizar su coherencia con la normativa vigente.
Finalmente, se establece como compromiso que, antes del 30 de agosto de 2026, el programa debe estar planteado y socializado, con el fin de iniciar su ejecución en la vigencia actual.</t>
    </r>
  </si>
  <si>
    <t>CUMPLIMIENTO DE LA ACTIVIDAD: 100%
INDICADOR: A cierre del primer semestre de 2026 no es posible calcular cumplimiento, ya que el PTEP se encuentra en fase de ajuste y aún no ha iniciado su implementación.</t>
  </si>
  <si>
    <t>15 ACTIVIDADES / PARA CIERRE 1S SE HACE SOBRE 11 PORQUE 4 TIENEN PLAZO - Vale resaltar que a la fecha hay una actividad de las 11 que no se esta contando como cumplida debido a que falta un soporte para terminar de calcular el debido cumplimiento.</t>
  </si>
  <si>
    <t>8 ACTIVIDADES PROGRAMADAS / CUMPLIDAS 8</t>
  </si>
  <si>
    <r>
      <rPr>
        <b/>
        <sz val="10"/>
        <rFont val="Montserrat"/>
      </rPr>
      <t xml:space="preserve">1ER TRIMESTRE: </t>
    </r>
    <r>
      <rPr>
        <sz val="10"/>
        <rFont val="Montserrat"/>
      </rPr>
      <t xml:space="preserve">El dia 21 de Mayo de 2026 se entrega mediante la carpeta publica el primer informe de costos, con corte al 31 de Marzo de 2026, donde se encuentra relacionada toda la información del area del primer trimestre de la vigencia, evidenciando avances en costos de central de esterilización, que fue la central de costos tomada para abordar este trimestre.
</t>
    </r>
    <r>
      <rPr>
        <b/>
        <sz val="10"/>
        <rFont val="Montserrat"/>
      </rPr>
      <t>2DO TRIMESTRE:</t>
    </r>
    <r>
      <rPr>
        <sz val="10"/>
        <rFont val="Montserrat"/>
      </rPr>
      <t xml:space="preserve">  El dia 10 de Julio de 2026 se entrega mediante la carpeta publica el segundo informe de costos, con corte al 30 de Junio de 2026, donde se encuentra relacionada toda la información del area del segundo trimestre de la vigencia, evidenciando avances en costos de central de imagenes diagnosticas - rayos x, que fue la central de costos tomada para abordar este trimestre.
3ER TRIMESTRE:
4TO TRIMESTRE:</t>
    </r>
  </si>
  <si>
    <t>\\172.16.0.203\publica-hjrv-2023\41 - PLANEACION\POA 2026\COSTOS\Informes Trimestrales_Costos</t>
  </si>
  <si>
    <t>CUMPLIMIENTO ACTIVIDAD: 1S-100%
INDICADOR: 50%</t>
  </si>
  <si>
    <t>\\172.16.0.203\publica-hjrv-2023\41 - PLANEACION\POA 2026\COSTOS\Informe Parametrización Rfast</t>
  </si>
  <si>
    <t>El día 10 de junio de 2026 se entregó mediante carpeta pública el informe de cumplimiento de la parametrización del Módulo de Costos Rfast, en el cual se evidencia que desde el 25 de junio de 2025 se ha venido avanzando en este proceso.
El informe detalla que se logró parametrizar todo lo que el programa permitió al área de costos, incluyendo: centros de producción, centros de costos por filiales, elementos de costo (mano de obra, otros conceptos de mano de obra, honorarios, conceptos básicos de materiales), así como la definición de gastos generales y las bases de distribución, entre otros aspectos relevantes.
De esta manera, se deja constancia del trabajo realizado y del avance sostenido en la implementación del módulo, garantizando la organización y trazabilidad de la información.</t>
  </si>
  <si>
    <t>CUMPLIMIENTO ACTIVIDAD: 1S-100%
INDICADOR: ???</t>
  </si>
  <si>
    <t>Se recomienda redefinir la forma de medición del indicador, teniendo en cuenta que la actividad surge de un hallazgo que únicamente exige la parametrización del módulo de costos, sin establecer un número específico de parámetros requeridos.
En este sentido, medir el avance como “parámetros realizados sobre parámetros requeridos” no resulta adecuado ni refleja la realidad, ya que el programa Rfast tiene limitaciones técnicas propias y solo permite parametrizar ciertos elementos.
Por lo tanto, la acción de mejora consiste en ajustar la metodología de medición del indicador, enfocándola en el grado de implementación efectiva dentro de las capacidades del sistema y en la trazabilidad de los avances logrados por el área de costos, garantizando así una evaluación más realista y representativa del cumplimiento.</t>
  </si>
  <si>
    <t>\\172.16.0.203\publica-hjrv-2023\41 - PLANEACION\POA 2026\COSTOS\Informe_Cargue Rfast</t>
  </si>
  <si>
    <t>En la carpeta pública se han venido registrando de manera consecutiva los cargues de información realizados durante la vigencia. Cabe precisar que en algunos meses únicamente se parametriza el módulo o se efectúa un avance manual de costos. Por tal motivo, el seguimiento contempla esta situación y considera únicamente los meses en los que la actividad ha sido ejecutada, sin que ello afecte el cumplimiento, dado que la labor sí se está desarrollando.</t>
  </si>
  <si>
    <t>Se recomienda ajustar la metodología de medición del indicador del cargue de costos en el sistema RFAST, considerando que la actividad responde a un hallazgo institucional que no define un número específico de parámetros o registros requeridos.
La medición actual basada en “registros cargados sobre registros programados” no refleja con precisión el avance real, ya que el sistema RFAST presenta limitaciones técnicas y permite parametrizar solo ciertos componentes.
Por lo tanto, la acción de mejora consiste en establecer una forma de evaluación más representativa, centrada en el grado de implementación efectiva y la continuidad del proceso de cargue, sustentada en los informes y evidencias registrados en la carpeta pública. Esto garantizará una valoración objetiva y coherente del progreso del área de costos frente al cumplimiento del hallazgo.</t>
  </si>
  <si>
    <t>3 ACTIVIDADES PROGRAMADAS / CUMPLIDAS 3</t>
  </si>
  <si>
    <r>
      <rPr>
        <b/>
        <sz val="10"/>
        <rFont val="Montserrat"/>
      </rPr>
      <t xml:space="preserve">1ER SEMESTRE: </t>
    </r>
    <r>
      <rPr>
        <sz val="10"/>
        <rFont val="Montserrat"/>
      </rPr>
      <t xml:space="preserve">Se entrego el 2 de Julio del 2026 de manera fisica el debido reporte de los contratos en secop II, donde se evidencia un total de 232 contratos cargados en la plataforma, con su debida documentación.
</t>
    </r>
    <r>
      <rPr>
        <b/>
        <sz val="10"/>
        <rFont val="Montserrat"/>
      </rPr>
      <t>2DO TRIMESTRE:</t>
    </r>
    <r>
      <rPr>
        <sz val="10"/>
        <rFont val="Montserrat"/>
      </rPr>
      <t xml:space="preserve">
</t>
    </r>
  </si>
  <si>
    <t>\\172.16.0.203\publica-hjrv-2023\41 - PLANEACION\POA 2026\CONTRATACIÓN\Informe Semestral_SECOP</t>
  </si>
  <si>
    <t>CUMPLIMIENTO DE LA ACTIVIDAD: 1S - 100%
INDICADOR</t>
  </si>
  <si>
    <t>\\172.16.0.203\publica-hjrv-2023\41 - PLANEACION\POA 2026\CONTRATACIÓN\Soporte_Plan Anual Adquisiciones_</t>
  </si>
  <si>
    <t>Se entrega en la carpeta publica ambos soportes donde se evidencia el cargue del PAA en el SECOP II y SIA-OBSERVA.</t>
  </si>
  <si>
    <t>1 PLAN PUBLICADO</t>
  </si>
  <si>
    <t>\\172.16.0.203\publica-hjrv-2023\41 - PLANEACION\POA 2026\CONTRATACIÓN\Soportes CHIP</t>
  </si>
  <si>
    <t>Se entrego soporte del cargue a través de la pagina web de la Contaduría General de la nación a través del aplicativo CHIP local, cargado el dia 05/02/2026 a las 12:39 hrs.</t>
  </si>
  <si>
    <t>\\172.16.0.203\publica-hjrv-2023\41 - PLANEACION\POA 2026\CONTRATACIÓN\Soportes Reporte SIHO_Contratación desde 2020</t>
  </si>
  <si>
    <t>Se entrego soporte de Reporte en el SIHO WORK del Ministerio de Protección Social, correspondiente al ultimo trimestre del 2025.</t>
  </si>
  <si>
    <t>Se entrego soporte de Reporte en el SIHO WORK del Ministerio de Protección Social, correspondiente al primer trimestre del 2026.</t>
  </si>
  <si>
    <t>\\172.16.0.203\publica-hjrv-2023\41 - PLANEACION\POA 2026\CONTRATACIÓN\Soportes SIA CONTRALORIA</t>
  </si>
  <si>
    <t>Se entrego el soporte de reporte en la plataforma de SIA CONTRALORIA, rendido el dia 29/01/2026 a las 10:22 hrs.</t>
  </si>
  <si>
    <t>CUMPLIMIENTO DE LA ACTIVIDAD: 1S - 100%
INDICADOR: 50%</t>
  </si>
  <si>
    <t>Se entrego el soporte de reporte en la plataforma de SIA CONTRALORIA, rendido el dia 21/01/2026 a las 2:59 p.m.</t>
  </si>
  <si>
    <t>Reportar en la plataforma de SIA OBSERVA los contratos y presupuestos (Resolución Reglamentaria No. 005 de Mayo 7 de 2021)</t>
  </si>
  <si>
    <t>Soporte de reporte en la plataforma de SIA OBSERVA</t>
  </si>
  <si>
    <t>Se entrego el soporte de reporte en la plataforma de  SIA OBSERVA, rendido el dia 9/01/2026.</t>
  </si>
  <si>
    <t>Se entrego el soporte de reporte en la plataforma de  SIA OBSERVA, rendido el dia 20/02/2026.</t>
  </si>
  <si>
    <t>Se entrego el soporte de reporte en la plataforma de  SIA OBSERVA, rendido el dia 9/03/2026.</t>
  </si>
  <si>
    <t>Se entrego el soporte de reporte en la plataforma de  SIA OBSERVA, rendido el dia 9/04/2026.</t>
  </si>
  <si>
    <t>Se entrego el soporte de reporte en la plataforma de  SIA OBSERVA, rendido el dia 7/05/2026.</t>
  </si>
  <si>
    <t>Se entrego el soporte de reporte en la plataforma de  SIA OBSERVA, rendido el dia 9/06/2026.</t>
  </si>
  <si>
    <t>Se entrego el soporte de reporte en la plataforma de  SIA OBSERVA, rendido el dia 2/07/2026.</t>
  </si>
  <si>
    <t>\\172.16.0.203\publica-hjrv-2023\41 - PLANEACION\POA 2026\CONTRATACIÓN\SIA OBSERVA_ SOPORTES</t>
  </si>
  <si>
    <t>CUMPLIMIENTO DE LA ACTIVIDAD: 1S - 100%
INDICADOR: 58%</t>
  </si>
  <si>
    <t>Se entrego soporte de reporte en la pág web de la Supersalud del FORMATO FT026, cargado el dia 14/01/2026 a las 2:54 p.m.</t>
  </si>
  <si>
    <t>Se entrego soporte de reporte en la pág web de la Supersalud del FORMATO FT026, cargado el dia 14/04/2026 a las 5:29 p.m.</t>
  </si>
  <si>
    <t>Se entrego soporte de reporte en la pág web de la Supersalud del FORMATO FT026, cargado el dia 14/07/2026 a las 6:23 p.m.</t>
  </si>
  <si>
    <t>\\172.16.0.203\publica-hjrv-2023\41 - PLANEACION\POA 2026\CONTRATACIÓN\Soportes Super_FT026</t>
  </si>
  <si>
    <t>CUMPLIMIENTO DE LA ACTIVIDAD: 1S - 100%
INDICADOR: 75%</t>
  </si>
  <si>
    <t>\\172.16.0.203\publica-hjrv-2023\41 - PLANEACION\POA 2026\ALMACEN E INFRAESTRUCTURA\Informes Semestrales_Plan Mantenimiento Infraestructura Física</t>
  </si>
  <si>
    <t>Se entrega al 12/06/2026 los anexos 4 y 24 donde se designan los recursos para el mantenimiento hospitalario a inicio de la vigencia 2026. Consolidando el Plan de Mantenimiento de la Infraestructura de la E.S.E</t>
  </si>
  <si>
    <t>CUMPLIMIENTO DE LA ACTIVIDAD:100%</t>
  </si>
  <si>
    <r>
      <rPr>
        <b/>
        <sz val="10"/>
        <rFont val="Montserrat"/>
      </rPr>
      <t>1ER SEMESTRE:</t>
    </r>
    <r>
      <rPr>
        <sz val="10"/>
        <rFont val="Montserrat"/>
      </rPr>
      <t xml:space="preserve">Al cierre del primer semestre no se ha entregado ningun informe donde se ralacione las actividades programadas versus las implementadas durante esta primera mitad de vigencia en el Plan de Mantenimiento.
</t>
    </r>
    <r>
      <rPr>
        <b/>
        <sz val="10"/>
        <rFont val="Montserrat"/>
      </rPr>
      <t>2DO SEMESTRE:</t>
    </r>
  </si>
  <si>
    <t>NO SE PUEDE CALCULAR DEBIDO A LA FALTA DEL INFORME</t>
  </si>
  <si>
    <t>Se recomienda que el líder del área presente, antes del 31 de agosto de 2026, el informe del primer semestre donde se relacionen las actividades del Plan de Mantenimiento de la Infraestructura Física planteadas versus las ejecutadas durante el periodo.
Este informe debe incluir los soportes de cumplimiento y justificaciones correspondientes, garantizando la trazabilidad documental exigida por el Plan de Desarrollo 2024–2028. Se recuerda que esta actividad no puede modificarse, ya que su cumplimiento impacta directamente la calificación gerencial y la evaluación institucional.</t>
  </si>
  <si>
    <t>Informe Semestral de seguimiento de la actualización a los inventarios</t>
  </si>
  <si>
    <r>
      <rPr>
        <b/>
        <sz val="10"/>
        <color theme="1"/>
        <rFont val="Montserrat"/>
      </rPr>
      <t>1ER SEMESTRE:</t>
    </r>
    <r>
      <rPr>
        <sz val="10"/>
        <color theme="1"/>
        <rFont val="Montserrat"/>
      </rPr>
      <t xml:space="preserve"> Se entrego informe previo el dia 17/06/2026 se realizan observaciones debido a que falta integración con el sistema de RFAST y una relación entre bienes ingreeados en el sistema verus el total de bienes en los inventarios fisicos.
</t>
    </r>
    <r>
      <rPr>
        <b/>
        <sz val="10"/>
        <color theme="1"/>
        <rFont val="Montserrat"/>
      </rPr>
      <t>2DO SEMESTRE:</t>
    </r>
  </si>
  <si>
    <t>Se recomienda que el líder del área se ponga al día con el informe correspondiente al primer semestre, presentándolo antes del 30 de septiembre de 2026. Este informe debe incluir el numero de bienes en el inventario físico en relación a los bienes en el sistema RFAST, relacionando los productos ingresados con los existentes en el inventario físico.
Asimismo, se sugiere que el área responsable deberá definir una base de datos consolidada y actualizada que sirva como referencia para el cálculo, garantizando la trazabilidad y confiabilidad de la información en los informes semestrales.</t>
  </si>
  <si>
    <t>CUMPLIMIENTO ACTIVIDAD: 80%
INDICADOR: Debido a que aun no se ha hecho entrega del plan de adquisición no se puede hacer una relación entre los adquiridos y los propuestos, ya que con el informe solo se tienen los adquiridos hasta la fecha.</t>
  </si>
  <si>
    <r>
      <t xml:space="preserve">Se recomienda anexar en la carpeta pública, a la mayor brevedad posible, el documento oficial del </t>
    </r>
    <r>
      <rPr>
        <i/>
        <sz val="11"/>
        <color theme="1"/>
        <rFont val="Calibri"/>
        <family val="2"/>
      </rPr>
      <t>“Plan para la adquisición y renovación de equipo biomédico y de tecnología de la información”</t>
    </r>
    <r>
      <rPr>
        <sz val="11"/>
        <color theme="1"/>
        <rFont val="Calibri"/>
        <family val="2"/>
      </rPr>
      <t xml:space="preserve"> correspondiente a la vigencia 2026.
Este plan constituye la base para las revisiones de los informes semestrales y es el insumo principal para el cálculo del indicador. .</t>
    </r>
  </si>
  <si>
    <t>AUN FALTA - SE MENCIONA EN EL INFORME ESTE PLAN ANUAL PERO NO SE ENTREGA.</t>
  </si>
  <si>
    <t>CUMPLIMIENTO DE LA ACTIVIDAD: 1S-100%
INDICADOR: 8,3%</t>
  </si>
  <si>
    <t>Se cargo y el soporte se encuentra en la capeta publica con el soporte de envio al correo de la secretaria con fecha del 16/02/2026.</t>
  </si>
  <si>
    <t>Realizar diligenciamiento anexo No.4 CERTIFICACIÓN MANTENIMIENTO HOSPITAL CORT 31 DIC 2025</t>
  </si>
  <si>
    <t>Cargar el ANEXO 24  Circular 029 de 1997 : Asignación de recursos para la ejecución tecnica del Mantenimiento Hospitalario 2026</t>
  </si>
  <si>
    <t>Se cargo y el soporte se encuentra en la capeta publica con el soporte de envio al correo de la secretaria con fecha de corte a junio 30 del 2026.</t>
  </si>
  <si>
    <t>Realizar diligenciamiento anexos No.4 y 24 Circular 029 de 1997:Seguimiento Semestral del Cronograma Plan de Mantenimiento 2026</t>
  </si>
  <si>
    <t>CUMPLIMIENTO ACTIVIDAD: 100%
INDICADOR: 100%</t>
  </si>
  <si>
    <t xml:space="preserve">FALTA </t>
  </si>
  <si>
    <t>CUMPLIMIENTO ACTIVIDAD: 1S- 100%
INDICADOR: 33,3%</t>
  </si>
  <si>
    <t>9 ACTIVIDADES / PARA CIERRE PRIMER SEMESTRE SE HACE SOBRE EL TOTAL DE ACTIVIDADES: El balance se realiza sobre el total de actividades programadas. Sin embargo, es importante resaltar que se presenta una actividad en incumplimiento de carácter urgente. De las ocho actividades cumplidas, dos registran un avance del 50% y se encuentran bajo compromiso de ponerse al día, garantizando así la continuidad del proceso y el cumplimiento integral de los objetivos establecidos.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</si>
</sst>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9" x14ac:knownFonts="1">
    <font>
      <sz val="11"/>
      <color theme="1"/>
      <name val="Calibri"/>
      <family val="2"/>
      <scheme val="minor"/>
    </font>
    <font>
      <sz val="11"/>
      <color theme="1"/>
      <name val="Montserrat"/>
    </font>
    <font>
      <sz val="11"/>
      <color theme="1"/>
      <name val="Calibri"/>
      <family val="2"/>
      <scheme val="minor"/>
    </font>
    <font>
      <sz val="9"/>
      <color indexed="81"/>
      <name val="Tahoma"/>
      <family val="2"/>
    </font>
    <font>
      <b/>
      <sz val="9"/>
      <color indexed="81"/>
      <name val="Tahoma"/>
      <family val="2"/>
    </font>
    <font>
      <sz val="10"/>
      <name val="Montserrat"/>
    </font>
    <font>
      <b/>
      <sz val="10"/>
      <name val="Montserrat"/>
    </font>
    <font>
      <b/>
      <sz val="11"/>
      <name val="Montserrat"/>
    </font>
    <font>
      <b/>
      <sz val="12"/>
      <name val="Montserrat"/>
    </font>
    <font>
      <b/>
      <sz val="14"/>
      <name val="Montserrat"/>
    </font>
    <font>
      <sz val="10"/>
      <color indexed="9"/>
      <name val="Montserrat"/>
    </font>
    <font>
      <sz val="12"/>
      <name val="Montserrat"/>
    </font>
    <font>
      <sz val="11"/>
      <name val="Montserrat"/>
    </font>
    <font>
      <sz val="8"/>
      <name val="Calibri"/>
      <family val="2"/>
      <scheme val="minor"/>
    </font>
    <font>
      <sz val="11"/>
      <color theme="1"/>
      <name val="Calibri"/>
      <family val="2"/>
    </font>
    <font>
      <b/>
      <sz val="10"/>
      <color theme="1"/>
      <name val="Montserrat"/>
    </font>
    <font>
      <sz val="10"/>
      <color theme="1"/>
      <name val="Montserrat"/>
    </font>
    <font>
      <sz val="10"/>
      <name val="Futura Bk"/>
      <family val="2"/>
    </font>
    <font>
      <sz val="12"/>
      <name val="Futura Bk"/>
      <family val="2"/>
    </font>
    <font>
      <sz val="11"/>
      <color rgb="FF000000"/>
      <name val="Montserrat"/>
    </font>
    <font>
      <sz val="10"/>
      <color rgb="FFFFFFFF"/>
      <name val="Montserrat"/>
    </font>
    <font>
      <i/>
      <sz val="10"/>
      <name val="Montserrat"/>
    </font>
    <font>
      <i/>
      <vertAlign val="superscript"/>
      <sz val="10"/>
      <name val="Montserrat"/>
    </font>
    <font>
      <sz val="10"/>
      <color rgb="FFD6DCE4"/>
      <name val="Montserrat"/>
    </font>
    <font>
      <b/>
      <sz val="10"/>
      <color rgb="FF000000"/>
      <name val="Montserrat"/>
    </font>
    <font>
      <sz val="10"/>
      <color rgb="FF000000"/>
      <name val="Montserrat"/>
    </font>
    <font>
      <u/>
      <sz val="11"/>
      <color theme="10"/>
      <name val="Calibri"/>
      <family val="2"/>
      <scheme val="minor"/>
    </font>
    <font>
      <u/>
      <sz val="10"/>
      <color theme="10"/>
      <name val="Montserrat"/>
    </font>
    <font>
      <b/>
      <sz val="10"/>
      <color theme="1"/>
      <name val="Aptos"/>
      <family val="2"/>
    </font>
    <font>
      <sz val="10"/>
      <color theme="1"/>
      <name val="Aptos"/>
      <family val="2"/>
    </font>
    <font>
      <u/>
      <sz val="10"/>
      <name val="Montserrat"/>
    </font>
    <font>
      <b/>
      <sz val="10"/>
      <color rgb="FFFF0000"/>
      <name val="Montserrat"/>
    </font>
    <font>
      <sz val="10"/>
      <color theme="1"/>
      <name val="Calibri"/>
      <family val="2"/>
    </font>
    <font>
      <u/>
      <sz val="11"/>
      <color theme="10"/>
      <name val="Montserrat"/>
    </font>
    <font>
      <b/>
      <i/>
      <sz val="10"/>
      <name val="Montserrat"/>
    </font>
    <font>
      <b/>
      <sz val="11"/>
      <color theme="1"/>
      <name val="Montserrat"/>
    </font>
    <font>
      <b/>
      <u/>
      <sz val="10"/>
      <name val="Montserrat"/>
    </font>
    <font>
      <u/>
      <sz val="10"/>
      <color theme="1"/>
      <name val="Montserrat"/>
    </font>
    <font>
      <i/>
      <sz val="11"/>
      <color theme="1"/>
      <name val="Calibri"/>
      <family val="2"/>
    </font>
  </fonts>
  <fills count="14">
    <fill>
      <patternFill patternType="none"/>
    </fill>
    <fill>
      <patternFill patternType="gray125"/>
    </fill>
    <fill>
      <patternFill patternType="solid">
        <fgColor theme="4" tint="0.79998168889431442"/>
        <bgColor indexed="64"/>
      </patternFill>
    </fill>
    <fill>
      <patternFill patternType="solid">
        <fgColor indexed="9"/>
        <bgColor indexed="64"/>
      </patternFill>
    </fill>
    <fill>
      <patternFill patternType="solid">
        <fgColor theme="3" tint="0.79998168889431442"/>
        <bgColor indexed="64"/>
      </patternFill>
    </fill>
    <fill>
      <patternFill patternType="solid">
        <fgColor rgb="FFFFFFFF"/>
        <bgColor rgb="FF000000"/>
      </patternFill>
    </fill>
    <fill>
      <patternFill patternType="solid">
        <fgColor rgb="FFDDEBF7"/>
        <bgColor rgb="FF000000"/>
      </patternFill>
    </fill>
    <fill>
      <patternFill patternType="solid">
        <fgColor rgb="FFD6DCE4"/>
        <bgColor rgb="FF000000"/>
      </patternFill>
    </fill>
    <fill>
      <patternFill patternType="solid">
        <fgColor rgb="FFFFF2CC"/>
        <bgColor rgb="FF000000"/>
      </patternFill>
    </fill>
    <fill>
      <patternFill patternType="solid">
        <fgColor rgb="FFFFFF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9393"/>
        <bgColor indexed="64"/>
      </patternFill>
    </fill>
    <fill>
      <patternFill patternType="solid">
        <fgColor theme="7" tint="0.7999816888943144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s>
  <cellStyleXfs count="4">
    <xf numFmtId="0" fontId="0" fillId="0" borderId="0"/>
    <xf numFmtId="44" fontId="2" fillId="0" borderId="0" applyFont="0" applyFill="0" applyBorder="0" applyAlignment="0" applyProtection="0"/>
    <xf numFmtId="0" fontId="26" fillId="0" borderId="0" applyNumberFormat="0" applyFill="0" applyBorder="0" applyAlignment="0" applyProtection="0"/>
    <xf numFmtId="9" fontId="2" fillId="0" borderId="0" applyFont="0" applyFill="0" applyBorder="0" applyAlignment="0" applyProtection="0"/>
  </cellStyleXfs>
  <cellXfs count="621">
    <xf numFmtId="0" fontId="0" fillId="0" borderId="0" xfId="0"/>
    <xf numFmtId="0" fontId="6" fillId="0" borderId="0" xfId="0" applyFont="1" applyAlignment="1">
      <alignment vertical="center"/>
    </xf>
    <xf numFmtId="0" fontId="9" fillId="0" borderId="0" xfId="0" applyFont="1" applyAlignment="1">
      <alignment vertical="center"/>
    </xf>
    <xf numFmtId="0" fontId="5" fillId="0" borderId="0" xfId="0" applyFont="1"/>
    <xf numFmtId="0" fontId="5" fillId="3" borderId="0" xfId="0" applyFont="1" applyFill="1"/>
    <xf numFmtId="0" fontId="5" fillId="3" borderId="0" xfId="0" applyFont="1" applyFill="1" applyAlignment="1">
      <alignment horizontal="center"/>
    </xf>
    <xf numFmtId="0" fontId="5" fillId="0" borderId="0" xfId="0" applyFont="1" applyAlignment="1">
      <alignment horizontal="left"/>
    </xf>
    <xf numFmtId="0" fontId="5" fillId="0" borderId="25" xfId="0" applyFont="1" applyBorder="1" applyAlignment="1">
      <alignment horizontal="left" vertical="center" wrapText="1"/>
    </xf>
    <xf numFmtId="0" fontId="5" fillId="0" borderId="0" xfId="0" applyFont="1" applyAlignment="1">
      <alignment horizontal="center"/>
    </xf>
    <xf numFmtId="0" fontId="11" fillId="0" borderId="0" xfId="0" applyFont="1"/>
    <xf numFmtId="0" fontId="12" fillId="0" borderId="0" xfId="0" applyFont="1" applyAlignment="1">
      <alignment vertical="center"/>
    </xf>
    <xf numFmtId="14" fontId="6" fillId="0" borderId="25" xfId="0" applyNumberFormat="1" applyFont="1" applyBorder="1" applyAlignment="1">
      <alignment horizontal="center" vertical="center" wrapText="1"/>
    </xf>
    <xf numFmtId="0" fontId="6" fillId="2" borderId="10" xfId="0" applyFont="1" applyFill="1" applyBorder="1" applyAlignment="1">
      <alignment horizontal="center" vertical="center" wrapText="1"/>
    </xf>
    <xf numFmtId="44" fontId="6" fillId="0" borderId="26" xfId="1" applyFont="1" applyBorder="1" applyAlignment="1">
      <alignment horizontal="center" vertical="center" wrapText="1"/>
    </xf>
    <xf numFmtId="0" fontId="5" fillId="0" borderId="1" xfId="0" applyFont="1" applyBorder="1"/>
    <xf numFmtId="0" fontId="5" fillId="0" borderId="8" xfId="0" applyFont="1" applyBorder="1"/>
    <xf numFmtId="0" fontId="6" fillId="2" borderId="29"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12" xfId="0" applyFont="1" applyBorder="1" applyAlignment="1">
      <alignment horizontal="center" vertical="center" wrapText="1"/>
    </xf>
    <xf numFmtId="0" fontId="5" fillId="4" borderId="25" xfId="0" applyFont="1" applyFill="1" applyBorder="1" applyAlignment="1">
      <alignment horizontal="center" vertical="center" wrapText="1"/>
    </xf>
    <xf numFmtId="0" fontId="5" fillId="4" borderId="12" xfId="0" applyFont="1" applyFill="1" applyBorder="1" applyAlignment="1">
      <alignment horizontal="center" vertical="center" wrapText="1"/>
    </xf>
    <xf numFmtId="9" fontId="5" fillId="0" borderId="25" xfId="0" applyNumberFormat="1" applyFont="1" applyBorder="1" applyAlignment="1">
      <alignment horizontal="center" vertical="center" wrapText="1"/>
    </xf>
    <xf numFmtId="0" fontId="5" fillId="0" borderId="34" xfId="0" applyFont="1" applyBorder="1"/>
    <xf numFmtId="0" fontId="5" fillId="0" borderId="35" xfId="0" applyFont="1" applyBorder="1"/>
    <xf numFmtId="0" fontId="5" fillId="0" borderId="0" xfId="0" applyFont="1" applyAlignment="1">
      <alignment vertical="center"/>
    </xf>
    <xf numFmtId="0" fontId="5" fillId="0" borderId="0" xfId="0" applyFont="1" applyAlignment="1">
      <alignment horizontal="center" vertical="center"/>
    </xf>
    <xf numFmtId="0" fontId="5" fillId="3" borderId="0" xfId="0" applyFont="1" applyFill="1" applyAlignment="1">
      <alignment vertical="center"/>
    </xf>
    <xf numFmtId="0" fontId="5" fillId="3" borderId="0" xfId="0" applyFont="1" applyFill="1" applyAlignment="1">
      <alignment horizontal="center" vertical="center"/>
    </xf>
    <xf numFmtId="0" fontId="5" fillId="0" borderId="0" xfId="0" applyFont="1" applyAlignment="1">
      <alignment horizontal="left" vertical="center"/>
    </xf>
    <xf numFmtId="0" fontId="5" fillId="0" borderId="24" xfId="0" applyFont="1" applyBorder="1" applyAlignment="1">
      <alignment vertical="center" wrapText="1"/>
    </xf>
    <xf numFmtId="0" fontId="5" fillId="0" borderId="5" xfId="0" applyFont="1" applyBorder="1" applyAlignment="1">
      <alignment vertical="center"/>
    </xf>
    <xf numFmtId="0" fontId="5" fillId="0" borderId="6" xfId="0" applyFont="1" applyBorder="1" applyAlignment="1">
      <alignment vertical="center"/>
    </xf>
    <xf numFmtId="0" fontId="5" fillId="0" borderId="33" xfId="0" applyFont="1" applyBorder="1" applyAlignment="1">
      <alignment vertical="center" wrapText="1"/>
    </xf>
    <xf numFmtId="0" fontId="5" fillId="0" borderId="34" xfId="0" applyFont="1" applyBorder="1" applyAlignment="1">
      <alignment vertical="center"/>
    </xf>
    <xf numFmtId="0" fontId="5" fillId="0" borderId="35" xfId="0" applyFont="1" applyBorder="1" applyAlignment="1">
      <alignment vertical="center"/>
    </xf>
    <xf numFmtId="44" fontId="10" fillId="0" borderId="19" xfId="1" applyFont="1" applyBorder="1" applyAlignment="1">
      <alignment horizontal="center" vertical="center"/>
    </xf>
    <xf numFmtId="0" fontId="11" fillId="0" borderId="0" xfId="0" applyFont="1" applyAlignment="1">
      <alignment vertical="center"/>
    </xf>
    <xf numFmtId="14" fontId="6" fillId="0" borderId="5"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4" fontId="6" fillId="0" borderId="1" xfId="0" applyNumberFormat="1" applyFont="1" applyBorder="1" applyAlignment="1">
      <alignment horizontal="center" vertical="center" wrapText="1"/>
    </xf>
    <xf numFmtId="0" fontId="5" fillId="4" borderId="12" xfId="0" applyFont="1" applyFill="1" applyBorder="1" applyAlignment="1">
      <alignment vertical="center" wrapText="1"/>
    </xf>
    <xf numFmtId="0" fontId="5" fillId="0" borderId="12" xfId="0" applyFont="1" applyBorder="1" applyAlignment="1">
      <alignment horizontal="left" vertical="center" wrapText="1"/>
    </xf>
    <xf numFmtId="0" fontId="5" fillId="0" borderId="12" xfId="0" applyFont="1" applyBorder="1" applyAlignment="1">
      <alignment wrapText="1"/>
    </xf>
    <xf numFmtId="0" fontId="5" fillId="4" borderId="1" xfId="0" applyFont="1" applyFill="1" applyBorder="1" applyAlignment="1">
      <alignment horizontal="center" vertical="center"/>
    </xf>
    <xf numFmtId="0" fontId="5" fillId="4" borderId="1" xfId="0" applyFont="1" applyFill="1" applyBorder="1" applyAlignment="1">
      <alignment wrapText="1"/>
    </xf>
    <xf numFmtId="0" fontId="5" fillId="4" borderId="25" xfId="0" applyFont="1" applyFill="1" applyBorder="1" applyAlignment="1">
      <alignment horizontal="center" vertical="center"/>
    </xf>
    <xf numFmtId="0" fontId="5" fillId="4" borderId="25" xfId="0" applyFont="1" applyFill="1" applyBorder="1" applyAlignment="1">
      <alignment wrapText="1"/>
    </xf>
    <xf numFmtId="0" fontId="5" fillId="0" borderId="36" xfId="0" applyFont="1" applyBorder="1" applyAlignment="1">
      <alignment horizontal="center" vertical="center" wrapText="1"/>
    </xf>
    <xf numFmtId="0" fontId="5" fillId="0" borderId="36" xfId="0" applyFont="1" applyBorder="1" applyAlignment="1">
      <alignment horizontal="left" vertical="center" wrapText="1"/>
    </xf>
    <xf numFmtId="0" fontId="5" fillId="4" borderId="36"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0" borderId="25" xfId="0" applyFont="1" applyBorder="1" applyAlignment="1">
      <alignment vertical="center"/>
    </xf>
    <xf numFmtId="0" fontId="5" fillId="0" borderId="25" xfId="0" applyFont="1" applyBorder="1" applyAlignment="1">
      <alignment horizontal="center" vertical="center"/>
    </xf>
    <xf numFmtId="0" fontId="5" fillId="0" borderId="25" xfId="0" applyFont="1" applyBorder="1" applyAlignment="1">
      <alignment wrapText="1"/>
    </xf>
    <xf numFmtId="14" fontId="6" fillId="0" borderId="25" xfId="0" applyNumberFormat="1" applyFont="1" applyBorder="1" applyAlignment="1">
      <alignment horizontal="left" vertical="center" wrapText="1"/>
    </xf>
    <xf numFmtId="0" fontId="5" fillId="0" borderId="25" xfId="0" applyFont="1" applyBorder="1" applyAlignment="1">
      <alignment horizontal="left" wrapText="1"/>
    </xf>
    <xf numFmtId="44" fontId="6" fillId="0" borderId="38" xfId="1" applyFont="1" applyFill="1" applyBorder="1" applyAlignment="1">
      <alignment horizontal="center" vertical="center" wrapText="1"/>
    </xf>
    <xf numFmtId="44" fontId="6" fillId="0" borderId="39" xfId="1" applyFont="1" applyBorder="1" applyAlignment="1">
      <alignment horizontal="center" vertical="center" wrapText="1"/>
    </xf>
    <xf numFmtId="44" fontId="10" fillId="0" borderId="41" xfId="1" applyFont="1" applyBorder="1" applyAlignment="1">
      <alignment horizontal="center"/>
    </xf>
    <xf numFmtId="0" fontId="5" fillId="0" borderId="1" xfId="0" applyFont="1" applyBorder="1" applyAlignment="1">
      <alignment vertical="center"/>
    </xf>
    <xf numFmtId="0" fontId="5" fillId="0" borderId="7" xfId="0" applyFont="1" applyBorder="1" applyAlignment="1">
      <alignment vertical="center" wrapText="1"/>
    </xf>
    <xf numFmtId="0" fontId="5" fillId="0" borderId="8" xfId="0" applyFont="1" applyBorder="1" applyAlignment="1">
      <alignment vertical="center"/>
    </xf>
    <xf numFmtId="0" fontId="5" fillId="0" borderId="7" xfId="0" applyFont="1" applyBorder="1"/>
    <xf numFmtId="0" fontId="5" fillId="0" borderId="9" xfId="0" applyFont="1" applyBorder="1"/>
    <xf numFmtId="0" fontId="5" fillId="0" borderId="10" xfId="0" applyFont="1" applyBorder="1"/>
    <xf numFmtId="0" fontId="5" fillId="0" borderId="11" xfId="0" applyFont="1" applyBorder="1"/>
    <xf numFmtId="0" fontId="5" fillId="0" borderId="33" xfId="0" applyFont="1" applyBorder="1"/>
    <xf numFmtId="0" fontId="0" fillId="0" borderId="0" xfId="0" applyAlignment="1">
      <alignment vertical="center"/>
    </xf>
    <xf numFmtId="0" fontId="5" fillId="0" borderId="5" xfId="0" applyFont="1" applyBorder="1" applyAlignment="1">
      <alignment horizontal="center" vertical="center" wrapText="1"/>
    </xf>
    <xf numFmtId="0" fontId="5" fillId="0" borderId="5" xfId="0" applyFont="1" applyBorder="1" applyAlignment="1">
      <alignment vertical="center" wrapText="1"/>
    </xf>
    <xf numFmtId="9" fontId="5" fillId="0" borderId="5" xfId="0" applyNumberFormat="1" applyFont="1" applyBorder="1" applyAlignment="1">
      <alignment horizontal="center" vertical="center" wrapText="1"/>
    </xf>
    <xf numFmtId="0" fontId="5" fillId="0" borderId="12" xfId="0" applyFont="1" applyBorder="1" applyAlignment="1">
      <alignment vertical="center" wrapText="1"/>
    </xf>
    <xf numFmtId="9" fontId="5" fillId="0" borderId="12" xfId="0" applyNumberFormat="1" applyFont="1" applyBorder="1" applyAlignment="1">
      <alignment horizontal="center" vertical="center" wrapText="1"/>
    </xf>
    <xf numFmtId="0" fontId="5" fillId="0" borderId="1" xfId="0" applyFont="1" applyBorder="1" applyAlignment="1">
      <alignment vertical="center" wrapText="1"/>
    </xf>
    <xf numFmtId="14" fontId="15" fillId="0" borderId="25" xfId="0" applyNumberFormat="1" applyFont="1" applyBorder="1" applyAlignment="1">
      <alignment horizontal="center" vertical="center" wrapText="1"/>
    </xf>
    <xf numFmtId="0" fontId="5" fillId="0" borderId="25" xfId="0" applyFont="1" applyBorder="1" applyAlignment="1">
      <alignment vertical="center" wrapText="1"/>
    </xf>
    <xf numFmtId="0" fontId="16" fillId="0" borderId="25" xfId="0" applyFont="1" applyBorder="1" applyAlignment="1">
      <alignment horizontal="left" vertical="center" wrapText="1"/>
    </xf>
    <xf numFmtId="0" fontId="17" fillId="0" borderId="0" xfId="0" applyFont="1" applyAlignment="1">
      <alignment vertical="center"/>
    </xf>
    <xf numFmtId="0" fontId="18" fillId="0" borderId="0" xfId="0" applyFont="1" applyAlignment="1">
      <alignment vertical="center"/>
    </xf>
    <xf numFmtId="0" fontId="17" fillId="0" borderId="0" xfId="0" applyFont="1" applyAlignment="1">
      <alignment horizontal="center" vertical="center"/>
    </xf>
    <xf numFmtId="0" fontId="5" fillId="0" borderId="1" xfId="0" applyFont="1" applyBorder="1" applyAlignment="1">
      <alignment horizontal="center" wrapText="1"/>
    </xf>
    <xf numFmtId="44" fontId="10" fillId="0" borderId="41" xfId="1" applyFont="1" applyBorder="1" applyAlignment="1">
      <alignment horizontal="center" vertical="center"/>
    </xf>
    <xf numFmtId="14" fontId="6" fillId="0" borderId="36"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5" borderId="0" xfId="0" applyFont="1" applyFill="1" applyAlignment="1">
      <alignment vertical="center"/>
    </xf>
    <xf numFmtId="0" fontId="5" fillId="5" borderId="0" xfId="0" applyFont="1" applyFill="1" applyAlignment="1">
      <alignment horizontal="center" vertical="center"/>
    </xf>
    <xf numFmtId="0" fontId="6" fillId="6" borderId="10" xfId="0" applyFont="1" applyFill="1" applyBorder="1" applyAlignment="1">
      <alignment horizontal="center" vertical="center" wrapText="1"/>
    </xf>
    <xf numFmtId="0" fontId="14" fillId="0" borderId="0" xfId="0" applyFont="1" applyAlignment="1">
      <alignment vertical="center"/>
    </xf>
    <xf numFmtId="0" fontId="5" fillId="7" borderId="25"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7" borderId="39" xfId="0" applyFont="1" applyFill="1" applyBorder="1" applyAlignment="1">
      <alignment horizontal="center" vertical="center" wrapText="1"/>
    </xf>
    <xf numFmtId="0" fontId="5" fillId="7" borderId="48" xfId="0" applyFont="1" applyFill="1" applyBorder="1" applyAlignment="1">
      <alignment horizontal="center" vertical="center" wrapText="1"/>
    </xf>
    <xf numFmtId="0" fontId="5" fillId="7" borderId="49" xfId="0" applyFont="1" applyFill="1" applyBorder="1" applyAlignment="1">
      <alignment horizontal="center" vertical="center" wrapText="1"/>
    </xf>
    <xf numFmtId="0" fontId="5" fillId="7" borderId="39" xfId="0" applyFont="1" applyFill="1" applyBorder="1" applyAlignment="1">
      <alignment vertical="center" wrapText="1"/>
    </xf>
    <xf numFmtId="0" fontId="5" fillId="7" borderId="48" xfId="0" applyFont="1" applyFill="1" applyBorder="1" applyAlignment="1">
      <alignment vertical="center" wrapText="1"/>
    </xf>
    <xf numFmtId="0" fontId="5" fillId="7" borderId="49" xfId="0" applyFont="1" applyFill="1" applyBorder="1" applyAlignment="1">
      <alignment vertical="center" wrapText="1"/>
    </xf>
    <xf numFmtId="0" fontId="5" fillId="7" borderId="40" xfId="0" applyFont="1" applyFill="1" applyBorder="1" applyAlignment="1">
      <alignment horizontal="center" vertical="center" wrapText="1"/>
    </xf>
    <xf numFmtId="0" fontId="5" fillId="7" borderId="0" xfId="0" applyFont="1" applyFill="1" applyAlignment="1">
      <alignment horizontal="center" vertical="center" wrapText="1"/>
    </xf>
    <xf numFmtId="0" fontId="5" fillId="7" borderId="45" xfId="0" applyFont="1" applyFill="1" applyBorder="1" applyAlignment="1">
      <alignment horizontal="center" vertical="center" wrapText="1"/>
    </xf>
    <xf numFmtId="0" fontId="5" fillId="6" borderId="37" xfId="0" applyFont="1" applyFill="1" applyBorder="1" applyAlignment="1">
      <alignment horizontal="center" vertical="center" wrapText="1"/>
    </xf>
    <xf numFmtId="44" fontId="6" fillId="0" borderId="26" xfId="1" applyFont="1" applyFill="1" applyBorder="1" applyAlignment="1">
      <alignment horizontal="center" vertical="center" wrapText="1"/>
    </xf>
    <xf numFmtId="44" fontId="6" fillId="0" borderId="40" xfId="1" applyFont="1" applyFill="1" applyBorder="1" applyAlignment="1">
      <alignment horizontal="center" vertical="center" wrapText="1"/>
    </xf>
    <xf numFmtId="44" fontId="20" fillId="0" borderId="41" xfId="1" applyFont="1" applyFill="1" applyBorder="1" applyAlignment="1">
      <alignment horizontal="center" vertical="center"/>
    </xf>
    <xf numFmtId="0" fontId="14" fillId="0" borderId="1" xfId="0" applyFont="1" applyBorder="1" applyAlignment="1">
      <alignment vertical="center"/>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0" fontId="14" fillId="0" borderId="11" xfId="0" applyFont="1" applyBorder="1" applyAlignment="1">
      <alignment vertical="center"/>
    </xf>
    <xf numFmtId="0" fontId="14" fillId="0" borderId="33" xfId="0" applyFont="1" applyBorder="1" applyAlignment="1">
      <alignment vertical="center"/>
    </xf>
    <xf numFmtId="0" fontId="14" fillId="0" borderId="34" xfId="0" applyFont="1" applyBorder="1" applyAlignment="1">
      <alignment vertical="center"/>
    </xf>
    <xf numFmtId="0" fontId="14" fillId="0" borderId="35" xfId="0" applyFont="1" applyBorder="1" applyAlignment="1">
      <alignment vertical="center"/>
    </xf>
    <xf numFmtId="0" fontId="5" fillId="7" borderId="25" xfId="0" applyFont="1" applyFill="1" applyBorder="1" applyAlignment="1">
      <alignment vertical="center" wrapText="1"/>
    </xf>
    <xf numFmtId="0" fontId="5" fillId="0" borderId="0" xfId="0" applyFont="1" applyAlignment="1">
      <alignment vertical="center" wrapText="1"/>
    </xf>
    <xf numFmtId="0" fontId="14" fillId="0" borderId="0" xfId="0" applyFont="1" applyAlignment="1">
      <alignment vertical="center" wrapText="1"/>
    </xf>
    <xf numFmtId="0" fontId="14" fillId="0" borderId="1" xfId="0" applyFont="1" applyBorder="1" applyAlignment="1">
      <alignment vertical="center" wrapText="1"/>
    </xf>
    <xf numFmtId="0" fontId="14" fillId="0" borderId="8" xfId="0" applyFont="1" applyBorder="1" applyAlignment="1">
      <alignment vertical="center" wrapText="1"/>
    </xf>
    <xf numFmtId="9" fontId="5" fillId="0" borderId="8" xfId="0" applyNumberFormat="1" applyFont="1" applyBorder="1" applyAlignment="1">
      <alignment vertical="center" wrapText="1"/>
    </xf>
    <xf numFmtId="0" fontId="5" fillId="0" borderId="8" xfId="0" applyFont="1" applyBorder="1" applyAlignment="1">
      <alignment vertical="center" wrapText="1"/>
    </xf>
    <xf numFmtId="0" fontId="5" fillId="0" borderId="11" xfId="0" applyFont="1" applyBorder="1" applyAlignment="1">
      <alignment vertical="center" wrapText="1"/>
    </xf>
    <xf numFmtId="0" fontId="5" fillId="0" borderId="35" xfId="0" applyFont="1" applyBorder="1" applyAlignment="1">
      <alignment vertical="center" wrapText="1"/>
    </xf>
    <xf numFmtId="0" fontId="14" fillId="0" borderId="10" xfId="0" applyFont="1" applyBorder="1" applyAlignment="1">
      <alignment vertical="center" wrapText="1"/>
    </xf>
    <xf numFmtId="0" fontId="5" fillId="5" borderId="0" xfId="0" applyFont="1" applyFill="1"/>
    <xf numFmtId="0" fontId="5" fillId="5" borderId="0" xfId="0" applyFont="1" applyFill="1" applyAlignment="1">
      <alignment horizontal="center"/>
    </xf>
    <xf numFmtId="0" fontId="14" fillId="0" borderId="0" xfId="0" applyFont="1"/>
    <xf numFmtId="0" fontId="5" fillId="7" borderId="38" xfId="0" applyFont="1" applyFill="1" applyBorder="1" applyAlignment="1">
      <alignment horizontal="center" vertical="center"/>
    </xf>
    <xf numFmtId="0" fontId="5" fillId="7" borderId="46" xfId="0" applyFont="1" applyFill="1" applyBorder="1" applyAlignment="1">
      <alignment horizontal="center" vertical="center"/>
    </xf>
    <xf numFmtId="0" fontId="5" fillId="7" borderId="47" xfId="0" applyFont="1" applyFill="1" applyBorder="1" applyAlignment="1">
      <alignment horizontal="center" vertical="center"/>
    </xf>
    <xf numFmtId="0" fontId="5" fillId="7" borderId="40" xfId="0" applyFont="1" applyFill="1" applyBorder="1" applyAlignment="1">
      <alignment horizontal="center" vertical="center"/>
    </xf>
    <xf numFmtId="0" fontId="5" fillId="7" borderId="0" xfId="0" applyFont="1" applyFill="1" applyAlignment="1">
      <alignment horizontal="center" vertical="center"/>
    </xf>
    <xf numFmtId="0" fontId="5" fillId="7" borderId="45" xfId="0" applyFont="1" applyFill="1" applyBorder="1" applyAlignment="1">
      <alignment horizontal="center" vertical="center"/>
    </xf>
    <xf numFmtId="44" fontId="20" fillId="0" borderId="41" xfId="1" applyFont="1" applyFill="1" applyBorder="1" applyAlignment="1">
      <alignment horizontal="center"/>
    </xf>
    <xf numFmtId="0" fontId="14" fillId="0" borderId="1" xfId="0" applyFont="1" applyBorder="1"/>
    <xf numFmtId="0" fontId="14" fillId="0" borderId="7" xfId="0" applyFont="1" applyBorder="1"/>
    <xf numFmtId="0" fontId="14" fillId="0" borderId="8" xfId="0" applyFont="1" applyBorder="1"/>
    <xf numFmtId="0" fontId="14" fillId="0" borderId="37" xfId="0" applyFont="1" applyBorder="1"/>
    <xf numFmtId="0" fontId="14" fillId="0" borderId="25" xfId="0" applyFont="1" applyBorder="1"/>
    <xf numFmtId="0" fontId="14" fillId="0" borderId="27" xfId="0" applyFont="1" applyBorder="1"/>
    <xf numFmtId="0" fontId="14" fillId="0" borderId="13" xfId="0" applyFont="1" applyBorder="1"/>
    <xf numFmtId="0" fontId="14" fillId="0" borderId="18" xfId="0" applyFont="1" applyBorder="1"/>
    <xf numFmtId="0" fontId="14" fillId="0" borderId="19" xfId="0" applyFont="1" applyBorder="1"/>
    <xf numFmtId="0" fontId="14" fillId="0" borderId="37" xfId="0" applyFont="1" applyBorder="1" applyAlignment="1">
      <alignment vertical="center"/>
    </xf>
    <xf numFmtId="0" fontId="14" fillId="0" borderId="25" xfId="0" applyFont="1" applyBorder="1" applyAlignment="1">
      <alignment vertical="center"/>
    </xf>
    <xf numFmtId="0" fontId="14" fillId="0" borderId="27" xfId="0" applyFont="1" applyBorder="1" applyAlignment="1">
      <alignment vertical="center"/>
    </xf>
    <xf numFmtId="0" fontId="14" fillId="0" borderId="13" xfId="0" applyFont="1" applyBorder="1" applyAlignment="1">
      <alignment vertical="center"/>
    </xf>
    <xf numFmtId="0" fontId="14" fillId="0" borderId="18" xfId="0" applyFont="1" applyBorder="1" applyAlignment="1">
      <alignment vertical="center"/>
    </xf>
    <xf numFmtId="0" fontId="14" fillId="0" borderId="19" xfId="0" applyFont="1" applyBorder="1" applyAlignment="1">
      <alignment vertical="center"/>
    </xf>
    <xf numFmtId="0" fontId="5" fillId="7" borderId="1" xfId="0" applyFont="1" applyFill="1" applyBorder="1" applyAlignment="1">
      <alignment horizontal="center" vertical="center" wrapText="1"/>
    </xf>
    <xf numFmtId="44" fontId="5" fillId="0" borderId="26" xfId="1" applyFont="1" applyFill="1" applyBorder="1" applyAlignment="1">
      <alignment horizontal="center" vertical="center" wrapText="1"/>
    </xf>
    <xf numFmtId="44" fontId="6" fillId="0" borderId="26" xfId="1" applyFont="1" applyFill="1" applyBorder="1" applyAlignment="1">
      <alignment horizontal="right" vertical="center" wrapText="1"/>
    </xf>
    <xf numFmtId="44" fontId="20" fillId="0" borderId="41" xfId="1" applyFont="1" applyFill="1" applyBorder="1" applyAlignment="1">
      <alignment horizontal="right" vertical="center"/>
    </xf>
    <xf numFmtId="0" fontId="25" fillId="0" borderId="1" xfId="0" applyFont="1" applyBorder="1" applyAlignment="1">
      <alignment horizontal="center" vertical="center" wrapText="1"/>
    </xf>
    <xf numFmtId="0" fontId="5" fillId="7" borderId="25" xfId="0" applyFont="1" applyFill="1" applyBorder="1" applyAlignment="1">
      <alignment horizontal="center" vertical="center"/>
    </xf>
    <xf numFmtId="0" fontId="5" fillId="8" borderId="25" xfId="0" applyFont="1" applyFill="1" applyBorder="1" applyAlignment="1">
      <alignment horizontal="center" vertical="center" wrapText="1"/>
    </xf>
    <xf numFmtId="0" fontId="5" fillId="8" borderId="25" xfId="0" applyFont="1" applyFill="1" applyBorder="1" applyAlignment="1">
      <alignment horizontal="left" vertical="center" wrapText="1"/>
    </xf>
    <xf numFmtId="14" fontId="6" fillId="8" borderId="25" xfId="0" applyNumberFormat="1" applyFont="1" applyFill="1" applyBorder="1" applyAlignment="1">
      <alignment horizontal="center" vertical="center" wrapText="1"/>
    </xf>
    <xf numFmtId="14" fontId="6" fillId="8" borderId="12" xfId="0" applyNumberFormat="1" applyFont="1" applyFill="1" applyBorder="1" applyAlignment="1">
      <alignment horizontal="center" vertical="center" wrapText="1"/>
    </xf>
    <xf numFmtId="44" fontId="20" fillId="0" borderId="41" xfId="1" applyFont="1" applyFill="1" applyBorder="1" applyAlignment="1">
      <alignment horizontal="right"/>
    </xf>
    <xf numFmtId="0" fontId="26" fillId="0" borderId="5" xfId="2" applyBorder="1" applyAlignment="1">
      <alignment vertical="center" wrapText="1"/>
    </xf>
    <xf numFmtId="0" fontId="5" fillId="0" borderId="5" xfId="0" applyFont="1" applyBorder="1" applyAlignment="1">
      <alignment horizontal="center" vertical="center"/>
    </xf>
    <xf numFmtId="0" fontId="27" fillId="0" borderId="5" xfId="2" applyFont="1" applyBorder="1" applyAlignment="1">
      <alignment vertical="center" wrapText="1"/>
    </xf>
    <xf numFmtId="0" fontId="27" fillId="0" borderId="1" xfId="2" applyFont="1" applyBorder="1" applyAlignment="1">
      <alignment vertical="center" wrapText="1"/>
    </xf>
    <xf numFmtId="0" fontId="16" fillId="0" borderId="1" xfId="0" applyFont="1" applyBorder="1" applyAlignment="1">
      <alignment vertical="center"/>
    </xf>
    <xf numFmtId="0" fontId="16" fillId="0" borderId="8" xfId="0" applyFont="1" applyBorder="1" applyAlignment="1">
      <alignment vertical="center"/>
    </xf>
    <xf numFmtId="0" fontId="16" fillId="0" borderId="9" xfId="0" applyFont="1" applyBorder="1" applyAlignment="1">
      <alignment vertical="center"/>
    </xf>
    <xf numFmtId="0" fontId="16" fillId="0" borderId="10" xfId="0" applyFont="1" applyBorder="1" applyAlignment="1">
      <alignment vertical="center"/>
    </xf>
    <xf numFmtId="0" fontId="16" fillId="0" borderId="11" xfId="0" applyFont="1" applyBorder="1" applyAlignment="1">
      <alignment vertical="center"/>
    </xf>
    <xf numFmtId="0" fontId="16" fillId="0" borderId="33" xfId="0" applyFont="1" applyBorder="1" applyAlignment="1">
      <alignment vertical="center"/>
    </xf>
    <xf numFmtId="0" fontId="16" fillId="0" borderId="34" xfId="0" applyFont="1" applyBorder="1" applyAlignment="1">
      <alignment vertical="center"/>
    </xf>
    <xf numFmtId="0" fontId="16" fillId="0" borderId="35" xfId="0" applyFont="1" applyBorder="1" applyAlignment="1">
      <alignment vertical="center"/>
    </xf>
    <xf numFmtId="9" fontId="16" fillId="0" borderId="1" xfId="0" applyNumberFormat="1" applyFont="1" applyBorder="1" applyAlignment="1">
      <alignment horizontal="center" vertical="center"/>
    </xf>
    <xf numFmtId="0" fontId="16" fillId="0" borderId="7" xfId="0" applyFont="1" applyBorder="1" applyAlignment="1">
      <alignment vertical="center" wrapText="1"/>
    </xf>
    <xf numFmtId="0" fontId="16" fillId="0" borderId="12" xfId="0" applyFont="1" applyBorder="1" applyAlignment="1">
      <alignment vertical="center"/>
    </xf>
    <xf numFmtId="0" fontId="16" fillId="0" borderId="57" xfId="0" applyFont="1" applyBorder="1" applyAlignment="1">
      <alignment vertical="center"/>
    </xf>
    <xf numFmtId="44" fontId="6" fillId="0" borderId="57" xfId="1" applyFont="1" applyBorder="1" applyAlignment="1">
      <alignment vertical="center" wrapText="1"/>
    </xf>
    <xf numFmtId="44" fontId="6" fillId="0" borderId="8" xfId="1" applyFont="1" applyBorder="1" applyAlignment="1">
      <alignment vertical="center" wrapText="1"/>
    </xf>
    <xf numFmtId="0" fontId="5" fillId="0" borderId="57" xfId="0" applyFont="1" applyBorder="1" applyAlignment="1">
      <alignment vertical="center"/>
    </xf>
    <xf numFmtId="0" fontId="16" fillId="0" borderId="1" xfId="0" applyFont="1" applyBorder="1" applyAlignment="1">
      <alignment horizontal="center" vertical="center"/>
    </xf>
    <xf numFmtId="0" fontId="16" fillId="0" borderId="1" xfId="0" applyFont="1" applyBorder="1" applyAlignment="1">
      <alignment vertical="center" wrapText="1"/>
    </xf>
    <xf numFmtId="0" fontId="0" fillId="0" borderId="0" xfId="0" applyAlignment="1">
      <alignment horizontal="center" vertical="center" wrapText="1"/>
    </xf>
    <xf numFmtId="0" fontId="0" fillId="0" borderId="0" xfId="0" applyAlignment="1">
      <alignment horizontal="center" vertical="center"/>
    </xf>
    <xf numFmtId="0" fontId="28" fillId="0" borderId="63" xfId="0" applyFont="1" applyBorder="1" applyAlignment="1">
      <alignment horizontal="center" vertical="center" wrapText="1"/>
    </xf>
    <xf numFmtId="0" fontId="28" fillId="0" borderId="59"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67" xfId="0" applyFont="1" applyBorder="1" applyAlignment="1">
      <alignment horizontal="center" vertical="center" wrapText="1"/>
    </xf>
    <xf numFmtId="0" fontId="29" fillId="0" borderId="65" xfId="0" applyFont="1" applyBorder="1" applyAlignment="1">
      <alignment horizontal="center" vertical="center" wrapText="1"/>
    </xf>
    <xf numFmtId="0" fontId="29" fillId="0" borderId="68" xfId="0" applyFont="1" applyBorder="1" applyAlignment="1">
      <alignment horizontal="center" vertical="center" wrapText="1"/>
    </xf>
    <xf numFmtId="0" fontId="29" fillId="0" borderId="66" xfId="0" applyFont="1" applyBorder="1" applyAlignment="1">
      <alignment horizontal="center" vertical="center" wrapText="1"/>
    </xf>
    <xf numFmtId="0" fontId="29" fillId="0" borderId="69" xfId="0" applyFont="1" applyBorder="1" applyAlignment="1">
      <alignment horizontal="center" vertical="center" wrapText="1"/>
    </xf>
    <xf numFmtId="0" fontId="29" fillId="9" borderId="65" xfId="0" applyFont="1" applyFill="1" applyBorder="1" applyAlignment="1">
      <alignment horizontal="center" vertical="center" wrapText="1"/>
    </xf>
    <xf numFmtId="0" fontId="16" fillId="0" borderId="37" xfId="0" applyFont="1" applyBorder="1" applyAlignment="1">
      <alignment vertical="center" wrapText="1"/>
    </xf>
    <xf numFmtId="0" fontId="5" fillId="9" borderId="7" xfId="0" applyFont="1" applyFill="1" applyBorder="1" applyAlignment="1">
      <alignment horizontal="left" vertical="center" wrapText="1"/>
    </xf>
    <xf numFmtId="0" fontId="16" fillId="9" borderId="1" xfId="0" applyFont="1" applyFill="1" applyBorder="1" applyAlignment="1">
      <alignment vertical="center" wrapText="1"/>
    </xf>
    <xf numFmtId="0" fontId="16" fillId="9" borderId="7" xfId="0" applyFont="1" applyFill="1" applyBorder="1" applyAlignment="1">
      <alignment vertical="center" wrapText="1"/>
    </xf>
    <xf numFmtId="0" fontId="16" fillId="0" borderId="37" xfId="0" applyFont="1" applyBorder="1" applyAlignment="1">
      <alignment horizontal="left" vertical="center" wrapText="1"/>
    </xf>
    <xf numFmtId="0" fontId="14" fillId="0" borderId="27" xfId="0" applyFont="1" applyBorder="1" applyAlignment="1">
      <alignment horizontal="center" vertical="center"/>
    </xf>
    <xf numFmtId="0" fontId="30" fillId="0" borderId="5" xfId="2" applyFont="1" applyBorder="1" applyAlignment="1">
      <alignment vertical="center" wrapText="1"/>
    </xf>
    <xf numFmtId="9" fontId="5" fillId="0" borderId="5" xfId="0" applyNumberFormat="1" applyFont="1" applyBorder="1" applyAlignment="1">
      <alignment horizontal="center" vertical="center"/>
    </xf>
    <xf numFmtId="0" fontId="5" fillId="0" borderId="6" xfId="0" applyFont="1" applyBorder="1" applyAlignment="1">
      <alignment vertical="center" wrapText="1"/>
    </xf>
    <xf numFmtId="0" fontId="30" fillId="0" borderId="1" xfId="2" applyFont="1" applyBorder="1" applyAlignment="1">
      <alignment vertical="center" wrapText="1"/>
    </xf>
    <xf numFmtId="0" fontId="5" fillId="0" borderId="1" xfId="0" applyFont="1" applyBorder="1" applyAlignment="1">
      <alignment horizontal="center" vertical="center"/>
    </xf>
    <xf numFmtId="9" fontId="5" fillId="0" borderId="1" xfId="0" applyNumberFormat="1" applyFont="1" applyBorder="1" applyAlignment="1">
      <alignment horizontal="center" vertical="center"/>
    </xf>
    <xf numFmtId="0" fontId="16" fillId="0" borderId="8" xfId="0" applyFont="1" applyBorder="1" applyAlignment="1">
      <alignment vertical="center" wrapText="1"/>
    </xf>
    <xf numFmtId="0" fontId="5" fillId="9" borderId="7" xfId="0" applyFont="1" applyFill="1" applyBorder="1" applyAlignment="1">
      <alignment vertical="center" wrapText="1"/>
    </xf>
    <xf numFmtId="0" fontId="14" fillId="0" borderId="1" xfId="0" applyFont="1" applyBorder="1" applyAlignment="1">
      <alignment horizontal="center" vertical="center"/>
    </xf>
    <xf numFmtId="0" fontId="5" fillId="0" borderId="24" xfId="0" applyFont="1" applyBorder="1" applyAlignment="1">
      <alignment horizontal="left" vertical="center" wrapText="1"/>
    </xf>
    <xf numFmtId="0" fontId="16" fillId="0" borderId="1" xfId="0" applyFont="1" applyBorder="1" applyAlignment="1">
      <alignment horizontal="center" vertical="center" wrapText="1"/>
    </xf>
    <xf numFmtId="9" fontId="16" fillId="0" borderId="1" xfId="0" applyNumberFormat="1" applyFont="1" applyBorder="1" applyAlignment="1">
      <alignment horizontal="center" vertical="center" wrapText="1"/>
    </xf>
    <xf numFmtId="0" fontId="5" fillId="6" borderId="2" xfId="0" applyFont="1" applyFill="1" applyBorder="1" applyAlignment="1">
      <alignment horizontal="center" vertical="center" wrapText="1"/>
    </xf>
    <xf numFmtId="0" fontId="5" fillId="7" borderId="0" xfId="0" applyFont="1" applyFill="1" applyAlignment="1">
      <alignment vertical="center" wrapText="1"/>
    </xf>
    <xf numFmtId="0" fontId="6" fillId="6" borderId="71" xfId="0" applyFont="1" applyFill="1" applyBorder="1" applyAlignment="1">
      <alignment horizontal="center" vertical="center" wrapText="1"/>
    </xf>
    <xf numFmtId="0" fontId="16" fillId="10" borderId="7" xfId="0" applyFont="1" applyFill="1" applyBorder="1" applyAlignment="1">
      <alignment vertical="center" wrapText="1"/>
    </xf>
    <xf numFmtId="9" fontId="16" fillId="0" borderId="25" xfId="3" applyFont="1" applyBorder="1" applyAlignment="1">
      <alignment horizontal="center" vertical="center"/>
    </xf>
    <xf numFmtId="0" fontId="16" fillId="9" borderId="8" xfId="0" applyFont="1" applyFill="1" applyBorder="1" applyAlignment="1">
      <alignment vertical="center" wrapText="1"/>
    </xf>
    <xf numFmtId="0" fontId="32" fillId="0" borderId="8" xfId="0" applyFont="1" applyBorder="1" applyAlignment="1">
      <alignment vertical="center"/>
    </xf>
    <xf numFmtId="0" fontId="16" fillId="9" borderId="7" xfId="0" applyFont="1" applyFill="1" applyBorder="1" applyAlignment="1">
      <alignment vertical="center"/>
    </xf>
    <xf numFmtId="9" fontId="5" fillId="0" borderId="1" xfId="3"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xf>
    <xf numFmtId="0" fontId="33" fillId="0" borderId="5" xfId="2" applyFont="1" applyBorder="1" applyAlignment="1">
      <alignment vertical="center" wrapText="1"/>
    </xf>
    <xf numFmtId="0" fontId="5" fillId="11"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center" vertical="center" wrapText="1"/>
    </xf>
    <xf numFmtId="0" fontId="5" fillId="11" borderId="7" xfId="0" applyFont="1" applyFill="1" applyBorder="1" applyAlignment="1">
      <alignment vertical="center" wrapText="1"/>
    </xf>
    <xf numFmtId="0" fontId="5" fillId="11" borderId="25" xfId="0" applyFont="1" applyFill="1" applyBorder="1" applyAlignment="1">
      <alignment horizontal="center" vertical="center" wrapText="1"/>
    </xf>
    <xf numFmtId="9" fontId="16" fillId="11" borderId="1" xfId="0" applyNumberFormat="1" applyFont="1" applyFill="1" applyBorder="1" applyAlignment="1">
      <alignment horizontal="center" vertical="center"/>
    </xf>
    <xf numFmtId="0" fontId="16" fillId="11" borderId="31" xfId="0" applyFont="1" applyFill="1" applyBorder="1" applyAlignment="1">
      <alignment vertical="center" wrapText="1"/>
    </xf>
    <xf numFmtId="0" fontId="16" fillId="11" borderId="7" xfId="0" applyFont="1" applyFill="1" applyBorder="1" applyAlignment="1">
      <alignment vertical="center" wrapText="1"/>
    </xf>
    <xf numFmtId="0" fontId="16" fillId="11" borderId="1" xfId="0" applyFont="1" applyFill="1" applyBorder="1" applyAlignment="1">
      <alignment horizontal="center" vertical="center"/>
    </xf>
    <xf numFmtId="0" fontId="33" fillId="0" borderId="5" xfId="2" applyFont="1" applyBorder="1" applyAlignment="1">
      <alignment horizontal="left" vertical="center" wrapText="1"/>
    </xf>
    <xf numFmtId="0" fontId="5" fillId="12" borderId="25" xfId="0" applyFont="1" applyFill="1" applyBorder="1" applyAlignment="1">
      <alignment horizontal="center" vertical="center" wrapText="1"/>
    </xf>
    <xf numFmtId="0" fontId="33" fillId="0" borderId="1" xfId="2" applyFont="1" applyBorder="1" applyAlignment="1">
      <alignment horizontal="left" vertical="center" wrapText="1"/>
    </xf>
    <xf numFmtId="0" fontId="1" fillId="0" borderId="7" xfId="0" applyFont="1" applyBorder="1" applyAlignment="1">
      <alignment vertical="center" wrapText="1"/>
    </xf>
    <xf numFmtId="9" fontId="1" fillId="0" borderId="1" xfId="0" applyNumberFormat="1" applyFont="1" applyBorder="1" applyAlignment="1">
      <alignment horizontal="center" vertical="center" wrapText="1"/>
    </xf>
    <xf numFmtId="0" fontId="1" fillId="0" borderId="8" xfId="0" applyFont="1" applyBorder="1" applyAlignment="1">
      <alignment vertical="center" wrapText="1"/>
    </xf>
    <xf numFmtId="0" fontId="1" fillId="0" borderId="1" xfId="0" applyFont="1" applyBorder="1" applyAlignment="1">
      <alignment horizontal="center" vertical="center" wrapText="1"/>
    </xf>
    <xf numFmtId="0" fontId="5" fillId="12" borderId="1" xfId="0" applyFont="1" applyFill="1" applyBorder="1" applyAlignment="1">
      <alignment horizontal="center" vertical="center" wrapText="1"/>
    </xf>
    <xf numFmtId="0" fontId="1" fillId="0" borderId="8" xfId="0" applyFont="1" applyBorder="1" applyAlignment="1">
      <alignment horizontal="left" vertical="center" wrapText="1"/>
    </xf>
    <xf numFmtId="2" fontId="1" fillId="0" borderId="7" xfId="0" applyNumberFormat="1" applyFont="1" applyBorder="1" applyAlignment="1">
      <alignment vertical="center" wrapText="1"/>
    </xf>
    <xf numFmtId="0" fontId="33" fillId="0" borderId="1" xfId="2" applyFont="1" applyBorder="1" applyAlignment="1">
      <alignment vertical="center" wrapText="1"/>
    </xf>
    <xf numFmtId="0" fontId="9" fillId="0" borderId="0" xfId="0" applyFont="1" applyAlignment="1">
      <alignment horizontal="center" vertical="center"/>
    </xf>
    <xf numFmtId="0" fontId="6" fillId="0" borderId="0" xfId="0" applyFont="1" applyAlignment="1">
      <alignment horizontal="center" vertical="center"/>
    </xf>
    <xf numFmtId="0" fontId="12" fillId="0" borderId="0" xfId="0" applyFont="1" applyAlignment="1">
      <alignment horizontal="center" vertical="center"/>
    </xf>
    <xf numFmtId="0" fontId="5" fillId="0" borderId="10"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0" xfId="0" applyFont="1" applyAlignment="1">
      <alignment horizontal="center" vertical="center" wrapText="1"/>
    </xf>
    <xf numFmtId="0" fontId="14" fillId="0" borderId="0" xfId="0" applyFont="1" applyAlignment="1">
      <alignment horizontal="center" vertical="center"/>
    </xf>
    <xf numFmtId="0" fontId="1" fillId="0" borderId="9" xfId="0" applyFont="1" applyBorder="1" applyAlignment="1">
      <alignment vertical="center" wrapText="1"/>
    </xf>
    <xf numFmtId="0" fontId="1" fillId="0" borderId="33" xfId="0" applyFont="1" applyBorder="1" applyAlignment="1">
      <alignment vertical="center"/>
    </xf>
    <xf numFmtId="0" fontId="1" fillId="0" borderId="0" xfId="0" applyFont="1" applyAlignment="1">
      <alignment vertical="center"/>
    </xf>
    <xf numFmtId="0" fontId="1" fillId="0" borderId="1" xfId="0" applyFont="1" applyBorder="1" applyAlignment="1">
      <alignment horizontal="center" vertical="center"/>
    </xf>
    <xf numFmtId="0" fontId="5" fillId="12" borderId="7" xfId="0" applyFont="1" applyFill="1" applyBorder="1" applyAlignment="1">
      <alignment vertical="center" wrapText="1"/>
    </xf>
    <xf numFmtId="0" fontId="16" fillId="13" borderId="7" xfId="0" applyFont="1" applyFill="1" applyBorder="1" applyAlignment="1">
      <alignment vertical="center" wrapText="1"/>
    </xf>
    <xf numFmtId="0" fontId="6" fillId="0" borderId="24" xfId="0" applyFont="1" applyBorder="1" applyAlignment="1">
      <alignment vertical="center" wrapText="1"/>
    </xf>
    <xf numFmtId="0" fontId="16" fillId="0" borderId="7" xfId="0" applyFont="1" applyBorder="1" applyAlignment="1">
      <alignment vertical="center"/>
    </xf>
    <xf numFmtId="0" fontId="16" fillId="0" borderId="37" xfId="0" applyFont="1" applyBorder="1" applyAlignment="1">
      <alignment vertical="center"/>
    </xf>
    <xf numFmtId="0" fontId="16" fillId="0" borderId="13" xfId="0" applyFont="1" applyBorder="1" applyAlignment="1">
      <alignment vertical="center"/>
    </xf>
    <xf numFmtId="0" fontId="16" fillId="0" borderId="0" xfId="0" applyFont="1" applyAlignment="1">
      <alignment vertical="center"/>
    </xf>
    <xf numFmtId="0" fontId="31" fillId="0" borderId="7" xfId="0" applyFont="1" applyBorder="1" applyAlignment="1">
      <alignment vertical="center"/>
    </xf>
    <xf numFmtId="0" fontId="16" fillId="0" borderId="25" xfId="0" applyFont="1" applyBorder="1" applyAlignment="1">
      <alignment vertical="center"/>
    </xf>
    <xf numFmtId="0" fontId="16" fillId="0" borderId="18" xfId="0" applyFont="1" applyBorder="1" applyAlignment="1">
      <alignment vertical="center"/>
    </xf>
    <xf numFmtId="9" fontId="5" fillId="11" borderId="25" xfId="0" applyNumberFormat="1" applyFont="1" applyFill="1" applyBorder="1" applyAlignment="1">
      <alignment horizontal="center" vertical="center" wrapText="1"/>
    </xf>
    <xf numFmtId="0" fontId="6" fillId="0" borderId="0" xfId="0" applyFont="1" applyAlignment="1">
      <alignment horizontal="left" vertical="center"/>
    </xf>
    <xf numFmtId="0" fontId="16" fillId="0" borderId="25" xfId="0" applyFont="1" applyBorder="1" applyAlignment="1">
      <alignment horizontal="center" vertical="center"/>
    </xf>
    <xf numFmtId="0" fontId="31" fillId="0" borderId="7" xfId="0" applyFont="1" applyBorder="1" applyAlignment="1">
      <alignment vertical="center" wrapText="1"/>
    </xf>
    <xf numFmtId="0" fontId="15" fillId="0" borderId="7" xfId="0" applyFont="1" applyBorder="1" applyAlignment="1">
      <alignment vertical="center"/>
    </xf>
    <xf numFmtId="0" fontId="16" fillId="0" borderId="0" xfId="0" applyFont="1"/>
    <xf numFmtId="0" fontId="16" fillId="0" borderId="1" xfId="0" applyFont="1" applyBorder="1"/>
    <xf numFmtId="0" fontId="16" fillId="0" borderId="25" xfId="0" applyFont="1" applyBorder="1"/>
    <xf numFmtId="0" fontId="16" fillId="0" borderId="18" xfId="0" applyFont="1" applyBorder="1"/>
    <xf numFmtId="0" fontId="31" fillId="0" borderId="24" xfId="0" applyFont="1" applyBorder="1" applyAlignment="1">
      <alignment vertical="center" wrapText="1"/>
    </xf>
    <xf numFmtId="0" fontId="27" fillId="0" borderId="1" xfId="2" applyFont="1" applyBorder="1" applyAlignment="1">
      <alignment wrapText="1"/>
    </xf>
    <xf numFmtId="0" fontId="16" fillId="9" borderId="1" xfId="0" applyFont="1" applyFill="1" applyBorder="1" applyAlignment="1">
      <alignment horizontal="center" vertical="center" wrapText="1"/>
    </xf>
    <xf numFmtId="0" fontId="27" fillId="0" borderId="1" xfId="2" applyFont="1" applyBorder="1" applyAlignment="1">
      <alignment horizontal="left" vertical="center" wrapText="1"/>
    </xf>
    <xf numFmtId="0" fontId="5" fillId="10" borderId="7" xfId="0" applyFont="1" applyFill="1" applyBorder="1" applyAlignment="1">
      <alignment horizontal="left" vertical="center" wrapText="1"/>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33" xfId="0" applyFont="1" applyBorder="1" applyAlignment="1">
      <alignment horizontal="left" vertical="center"/>
    </xf>
    <xf numFmtId="0" fontId="25" fillId="11" borderId="1" xfId="0" applyFont="1" applyFill="1" applyBorder="1" applyAlignment="1">
      <alignment horizontal="center" vertical="center" wrapText="1"/>
    </xf>
    <xf numFmtId="0" fontId="16" fillId="0" borderId="18" xfId="0" applyFont="1" applyBorder="1" applyAlignment="1">
      <alignment horizontal="center" vertical="center"/>
    </xf>
    <xf numFmtId="0" fontId="16" fillId="0" borderId="0" xfId="0" applyFont="1" applyAlignment="1">
      <alignment horizontal="center" vertical="center"/>
    </xf>
    <xf numFmtId="0" fontId="30" fillId="0" borderId="0" xfId="0" applyFont="1" applyAlignment="1">
      <alignment horizontal="left" vertical="center"/>
    </xf>
    <xf numFmtId="0" fontId="36" fillId="0" borderId="0" xfId="0" applyFont="1" applyAlignment="1">
      <alignment horizontal="left" vertical="center"/>
    </xf>
    <xf numFmtId="0" fontId="37" fillId="0" borderId="1" xfId="0" applyFont="1" applyBorder="1" applyAlignment="1">
      <alignment horizontal="left" vertical="center" wrapText="1"/>
    </xf>
    <xf numFmtId="0" fontId="37" fillId="0" borderId="1" xfId="0" applyFont="1" applyBorder="1" applyAlignment="1">
      <alignment horizontal="left" vertical="center"/>
    </xf>
    <xf numFmtId="0" fontId="37" fillId="0" borderId="25" xfId="0" applyFont="1" applyBorder="1" applyAlignment="1">
      <alignment horizontal="left" vertical="center"/>
    </xf>
    <xf numFmtId="0" fontId="37" fillId="0" borderId="18" xfId="0" applyFont="1" applyBorder="1" applyAlignment="1">
      <alignment horizontal="left" vertical="center"/>
    </xf>
    <xf numFmtId="0" fontId="37" fillId="0" borderId="0" xfId="0" applyFont="1" applyAlignment="1">
      <alignment horizontal="left" vertical="center"/>
    </xf>
    <xf numFmtId="0" fontId="16" fillId="0" borderId="7" xfId="0" applyFont="1" applyBorder="1"/>
    <xf numFmtId="0" fontId="16" fillId="0" borderId="37" xfId="0" applyFont="1" applyBorder="1"/>
    <xf numFmtId="0" fontId="16" fillId="0" borderId="13" xfId="0" applyFont="1" applyBorder="1"/>
    <xf numFmtId="10" fontId="16" fillId="0" borderId="1" xfId="0" applyNumberFormat="1" applyFont="1" applyBorder="1" applyAlignment="1">
      <alignment horizontal="center" vertical="center" wrapText="1"/>
    </xf>
    <xf numFmtId="0" fontId="31" fillId="0" borderId="7" xfId="0" applyFont="1" applyBorder="1"/>
    <xf numFmtId="0" fontId="29" fillId="0" borderId="62" xfId="0" applyFont="1" applyBorder="1" applyAlignment="1">
      <alignment horizontal="center" vertical="center" wrapText="1"/>
    </xf>
    <xf numFmtId="0" fontId="29" fillId="0" borderId="64" xfId="0" applyFont="1" applyBorder="1" applyAlignment="1">
      <alignment horizontal="center" vertical="center" wrapText="1"/>
    </xf>
    <xf numFmtId="0" fontId="29" fillId="0" borderId="60" xfId="0" applyFont="1" applyBorder="1" applyAlignment="1">
      <alignment horizontal="center" vertical="center" wrapText="1"/>
    </xf>
    <xf numFmtId="0" fontId="29" fillId="0" borderId="65" xfId="0" applyFont="1" applyBorder="1" applyAlignment="1">
      <alignment horizontal="center" vertical="center" wrapText="1"/>
    </xf>
    <xf numFmtId="9" fontId="28" fillId="0" borderId="9" xfId="3" applyFont="1" applyBorder="1" applyAlignment="1">
      <alignment horizontal="center" vertical="center" wrapText="1"/>
    </xf>
    <xf numFmtId="9" fontId="28" fillId="0" borderId="11" xfId="3" applyFont="1" applyBorder="1" applyAlignment="1">
      <alignment horizontal="center" vertical="center" wrapText="1"/>
    </xf>
    <xf numFmtId="0" fontId="29" fillId="0" borderId="61" xfId="0" applyFont="1" applyBorder="1" applyAlignment="1">
      <alignment horizontal="center" vertical="center" wrapText="1"/>
    </xf>
    <xf numFmtId="0" fontId="29" fillId="0" borderId="66" xfId="0" applyFont="1" applyBorder="1" applyAlignment="1">
      <alignment horizontal="center" vertical="center" wrapText="1"/>
    </xf>
    <xf numFmtId="9" fontId="28" fillId="0" borderId="7" xfId="3" applyFont="1" applyBorder="1" applyAlignment="1">
      <alignment horizontal="center" vertical="center" wrapText="1"/>
    </xf>
    <xf numFmtId="9" fontId="28" fillId="0" borderId="8" xfId="3" applyFont="1" applyBorder="1" applyAlignment="1">
      <alignment horizontal="center" vertical="center" wrapText="1"/>
    </xf>
    <xf numFmtId="0" fontId="28" fillId="0" borderId="13" xfId="0" applyFont="1" applyBorder="1" applyAlignment="1">
      <alignment horizontal="center" vertical="center" wrapText="1"/>
    </xf>
    <xf numFmtId="0" fontId="28" fillId="0" borderId="19" xfId="0" applyFont="1" applyBorder="1" applyAlignment="1">
      <alignment horizontal="center" vertical="center" wrapText="1"/>
    </xf>
    <xf numFmtId="9" fontId="28" fillId="0" borderId="31" xfId="3" applyFont="1" applyBorder="1" applyAlignment="1">
      <alignment horizontal="center" vertical="center" wrapText="1"/>
    </xf>
    <xf numFmtId="9" fontId="28" fillId="0" borderId="57" xfId="3" applyFont="1" applyBorder="1" applyAlignment="1">
      <alignment horizontal="center" vertical="center" wrapText="1"/>
    </xf>
    <xf numFmtId="0" fontId="28" fillId="0" borderId="21" xfId="0" applyFont="1" applyBorder="1" applyAlignment="1">
      <alignment horizontal="center" vertical="center" wrapText="1"/>
    </xf>
    <xf numFmtId="0" fontId="28" fillId="0" borderId="63" xfId="0" applyFont="1" applyBorder="1" applyAlignment="1">
      <alignment horizontal="center" vertical="center" wrapText="1"/>
    </xf>
    <xf numFmtId="0" fontId="6" fillId="2" borderId="24" xfId="0" applyFont="1" applyFill="1" applyBorder="1" applyAlignment="1">
      <alignment vertical="center"/>
    </xf>
    <xf numFmtId="0" fontId="6" fillId="2" borderId="5" xfId="0" applyFont="1" applyFill="1" applyBorder="1" applyAlignment="1">
      <alignmen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2" borderId="7" xfId="0" applyFont="1" applyFill="1" applyBorder="1" applyAlignment="1">
      <alignment vertical="center"/>
    </xf>
    <xf numFmtId="0" fontId="6" fillId="2" borderId="1" xfId="0" applyFont="1" applyFill="1" applyBorder="1" applyAlignment="1">
      <alignment vertical="center"/>
    </xf>
    <xf numFmtId="0" fontId="8" fillId="0" borderId="24" xfId="0" applyFont="1" applyBorder="1" applyAlignment="1">
      <alignment horizontal="center" wrapText="1"/>
    </xf>
    <xf numFmtId="0" fontId="8" fillId="0" borderId="5" xfId="0" applyFont="1" applyBorder="1" applyAlignment="1">
      <alignment horizontal="center" wrapText="1"/>
    </xf>
    <xf numFmtId="0" fontId="8" fillId="0" borderId="6" xfId="0" applyFont="1" applyBorder="1" applyAlignment="1">
      <alignment horizontal="center" wrapText="1"/>
    </xf>
    <xf numFmtId="0" fontId="8" fillId="0" borderId="7" xfId="0" applyFont="1" applyBorder="1" applyAlignment="1">
      <alignment horizontal="center" wrapText="1"/>
    </xf>
    <xf numFmtId="0" fontId="8" fillId="0" borderId="1" xfId="0" applyFont="1" applyBorder="1" applyAlignment="1">
      <alignment horizontal="center" wrapText="1"/>
    </xf>
    <xf numFmtId="0" fontId="8" fillId="0" borderId="8" xfId="0" applyFont="1" applyBorder="1" applyAlignment="1">
      <alignment horizontal="center" wrapText="1"/>
    </xf>
    <xf numFmtId="0" fontId="8" fillId="0" borderId="9" xfId="0" applyFont="1" applyBorder="1" applyAlignment="1">
      <alignment horizontal="center" wrapText="1"/>
    </xf>
    <xf numFmtId="0" fontId="8" fillId="0" borderId="10" xfId="0" applyFont="1" applyBorder="1" applyAlignment="1">
      <alignment horizontal="center" wrapText="1"/>
    </xf>
    <xf numFmtId="0" fontId="8" fillId="0" borderId="11" xfId="0" applyFont="1" applyBorder="1" applyAlignment="1">
      <alignment horizontal="center" wrapText="1"/>
    </xf>
    <xf numFmtId="0" fontId="9" fillId="0" borderId="13" xfId="0" applyFont="1" applyBorder="1" applyAlignment="1">
      <alignment horizontal="center" vertical="center"/>
    </xf>
    <xf numFmtId="0" fontId="9" fillId="0" borderId="18" xfId="0" applyFont="1" applyBorder="1" applyAlignment="1">
      <alignment horizontal="center" vertical="center"/>
    </xf>
    <xf numFmtId="0" fontId="9" fillId="0" borderId="19" xfId="0" applyFont="1" applyBorder="1" applyAlignment="1">
      <alignment horizontal="center" vertical="center"/>
    </xf>
    <xf numFmtId="0" fontId="6" fillId="0" borderId="13" xfId="0" applyFont="1" applyBorder="1" applyAlignment="1">
      <alignment horizontal="center" vertical="center" wrapText="1"/>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7" fillId="0" borderId="2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14" fontId="7" fillId="0" borderId="9" xfId="0" applyNumberFormat="1" applyFont="1" applyBorder="1" applyAlignment="1">
      <alignment horizontal="center" vertical="center" wrapText="1"/>
    </xf>
    <xf numFmtId="0" fontId="6" fillId="0" borderId="1" xfId="0" applyFont="1" applyBorder="1" applyAlignment="1">
      <alignment horizontal="left" vertical="center"/>
    </xf>
    <xf numFmtId="0" fontId="6" fillId="0" borderId="8" xfId="0" applyFont="1" applyBorder="1" applyAlignment="1">
      <alignment horizontal="left" vertical="center"/>
    </xf>
    <xf numFmtId="0" fontId="6" fillId="0" borderId="0" xfId="0" applyFont="1"/>
    <xf numFmtId="0" fontId="6" fillId="0" borderId="0" xfId="0" applyFont="1" applyAlignment="1">
      <alignment horizontal="left"/>
    </xf>
    <xf numFmtId="0" fontId="6" fillId="2" borderId="9" xfId="0" applyFont="1" applyFill="1" applyBorder="1" applyAlignment="1">
      <alignment vertical="center"/>
    </xf>
    <xf numFmtId="0" fontId="6" fillId="2" borderId="10" xfId="0" applyFont="1" applyFill="1" applyBorder="1" applyAlignment="1">
      <alignment vertical="center"/>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2" borderId="24"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horizontal="center"/>
    </xf>
    <xf numFmtId="0" fontId="1" fillId="2" borderId="5" xfId="0" applyFont="1" applyFill="1" applyBorder="1" applyAlignment="1">
      <alignment horizontal="center"/>
    </xf>
    <xf numFmtId="0" fontId="6" fillId="2" borderId="5"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12" xfId="0" applyFont="1" applyBorder="1" applyAlignment="1">
      <alignment horizontal="center" vertical="center" wrapText="1"/>
    </xf>
    <xf numFmtId="0" fontId="5" fillId="4" borderId="25"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30" xfId="0" applyFont="1" applyFill="1" applyBorder="1" applyAlignment="1">
      <alignment horizontal="left" vertical="center" wrapText="1"/>
    </xf>
    <xf numFmtId="0" fontId="6" fillId="2" borderId="32" xfId="0" applyFont="1" applyFill="1" applyBorder="1" applyAlignment="1">
      <alignment horizontal="left" vertical="center" wrapText="1"/>
    </xf>
    <xf numFmtId="9" fontId="5" fillId="0" borderId="25" xfId="0" applyNumberFormat="1" applyFont="1" applyBorder="1" applyAlignment="1">
      <alignment horizontal="center" vertical="center" wrapText="1"/>
    </xf>
    <xf numFmtId="0" fontId="5" fillId="0" borderId="36" xfId="0" applyFont="1" applyBorder="1" applyAlignment="1">
      <alignment horizontal="center" vertical="center" wrapText="1"/>
    </xf>
    <xf numFmtId="0" fontId="5" fillId="0" borderId="25" xfId="0" applyFont="1" applyBorder="1" applyAlignment="1">
      <alignment horizontal="left" vertical="center" wrapText="1"/>
    </xf>
    <xf numFmtId="0" fontId="5" fillId="0" borderId="36" xfId="0" applyFont="1" applyBorder="1" applyAlignment="1">
      <alignment horizontal="left" vertical="center" wrapText="1"/>
    </xf>
    <xf numFmtId="0" fontId="5" fillId="0" borderId="12" xfId="0" applyFont="1" applyBorder="1" applyAlignment="1">
      <alignment horizontal="left"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2" borderId="31"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23" xfId="0" applyFont="1" applyBorder="1" applyAlignment="1">
      <alignment horizontal="center" vertical="center"/>
    </xf>
    <xf numFmtId="0" fontId="5" fillId="0" borderId="23" xfId="0" applyFont="1" applyBorder="1" applyAlignment="1">
      <alignment horizontal="center"/>
    </xf>
    <xf numFmtId="0" fontId="5" fillId="0" borderId="17" xfId="0" applyFont="1" applyBorder="1" applyAlignment="1">
      <alignment horizontal="center"/>
    </xf>
    <xf numFmtId="0" fontId="5" fillId="4" borderId="36" xfId="0" applyFont="1" applyFill="1" applyBorder="1" applyAlignment="1">
      <alignment horizontal="center" vertical="center" wrapText="1"/>
    </xf>
    <xf numFmtId="0" fontId="7" fillId="2" borderId="21" xfId="0" applyFont="1" applyFill="1" applyBorder="1" applyAlignment="1">
      <alignment horizontal="right" vertical="center"/>
    </xf>
    <xf numFmtId="0" fontId="7" fillId="2" borderId="22" xfId="0" applyFont="1" applyFill="1" applyBorder="1" applyAlignment="1">
      <alignment horizontal="right" vertical="center"/>
    </xf>
    <xf numFmtId="0" fontId="7" fillId="2" borderId="14" xfId="0" applyFont="1" applyFill="1" applyBorder="1" applyAlignment="1">
      <alignment horizontal="right" vertical="center"/>
    </xf>
    <xf numFmtId="0" fontId="5" fillId="0" borderId="3" xfId="0" applyFont="1" applyBorder="1" applyAlignment="1">
      <alignment horizontal="center"/>
    </xf>
    <xf numFmtId="0" fontId="5" fillId="0" borderId="20" xfId="0" applyFont="1" applyBorder="1" applyAlignment="1">
      <alignment horizontal="center"/>
    </xf>
    <xf numFmtId="0" fontId="5" fillId="0" borderId="15" xfId="0" applyFont="1" applyBorder="1" applyAlignment="1">
      <alignment horizontal="center"/>
    </xf>
    <xf numFmtId="0" fontId="8" fillId="0" borderId="2" xfId="0" applyFont="1" applyBorder="1" applyAlignment="1">
      <alignment horizontal="center" vertical="center"/>
    </xf>
    <xf numFmtId="0" fontId="8" fillId="0" borderId="0" xfId="0" applyFont="1" applyAlignment="1">
      <alignment horizontal="center" vertical="center"/>
    </xf>
    <xf numFmtId="0" fontId="8" fillId="0" borderId="16" xfId="0" applyFont="1" applyBorder="1" applyAlignment="1">
      <alignment horizontal="center" vertical="center"/>
    </xf>
    <xf numFmtId="0" fontId="6" fillId="2" borderId="37" xfId="0" applyFont="1" applyFill="1" applyBorder="1" applyAlignment="1">
      <alignment horizontal="center" vertical="center" wrapText="1"/>
    </xf>
    <xf numFmtId="0" fontId="5" fillId="0" borderId="28" xfId="0" applyFont="1" applyBorder="1" applyAlignment="1">
      <alignment horizontal="left" vertical="center" wrapText="1"/>
    </xf>
    <xf numFmtId="0" fontId="5" fillId="0" borderId="31" xfId="0" applyFont="1" applyBorder="1" applyAlignment="1">
      <alignment horizontal="left" vertical="center" wrapText="1"/>
    </xf>
    <xf numFmtId="0" fontId="26" fillId="0" borderId="42" xfId="2" applyBorder="1" applyAlignment="1">
      <alignment horizontal="center" vertical="center"/>
    </xf>
    <xf numFmtId="0" fontId="5" fillId="0" borderId="12" xfId="0" applyFont="1" applyBorder="1" applyAlignment="1">
      <alignment horizontal="center" vertical="center"/>
    </xf>
    <xf numFmtId="9" fontId="5" fillId="0" borderId="42" xfId="3" applyFont="1" applyBorder="1" applyAlignment="1">
      <alignment horizontal="center" vertical="center"/>
    </xf>
    <xf numFmtId="9" fontId="5" fillId="0" borderId="12" xfId="3" applyFont="1" applyBorder="1" applyAlignment="1">
      <alignment horizontal="center" vertical="center"/>
    </xf>
    <xf numFmtId="0" fontId="5" fillId="0" borderId="70" xfId="0" applyFont="1" applyBorder="1" applyAlignment="1">
      <alignment horizontal="center" vertical="center"/>
    </xf>
    <xf numFmtId="0" fontId="5" fillId="0" borderId="57" xfId="0" applyFont="1" applyBorder="1" applyAlignment="1">
      <alignment horizontal="center" vertical="center"/>
    </xf>
    <xf numFmtId="44" fontId="6" fillId="0" borderId="26" xfId="1" applyFont="1" applyBorder="1" applyAlignment="1">
      <alignment horizontal="center" vertical="center" wrapText="1"/>
    </xf>
    <xf numFmtId="44" fontId="6" fillId="0" borderId="40" xfId="1" applyFont="1" applyBorder="1" applyAlignment="1">
      <alignment horizontal="center" vertical="center" wrapText="1"/>
    </xf>
    <xf numFmtId="44" fontId="6" fillId="0" borderId="38" xfId="1" applyFont="1" applyBorder="1" applyAlignment="1">
      <alignment horizontal="center" vertical="center" wrapText="1"/>
    </xf>
    <xf numFmtId="0" fontId="27" fillId="0" borderId="25" xfId="2" applyFont="1" applyBorder="1" applyAlignment="1">
      <alignment horizontal="left" vertical="center" wrapText="1"/>
    </xf>
    <xf numFmtId="0" fontId="27" fillId="0" borderId="36" xfId="2" applyFont="1" applyBorder="1" applyAlignment="1">
      <alignment horizontal="left" vertical="center" wrapText="1"/>
    </xf>
    <xf numFmtId="0" fontId="27" fillId="0" borderId="12" xfId="2" applyFont="1" applyBorder="1" applyAlignment="1">
      <alignment horizontal="left" vertical="center" wrapText="1"/>
    </xf>
    <xf numFmtId="0" fontId="5" fillId="0" borderId="25" xfId="0" applyFont="1" applyBorder="1" applyAlignment="1">
      <alignment horizontal="center" vertical="center"/>
    </xf>
    <xf numFmtId="0" fontId="5" fillId="0" borderId="36" xfId="0" applyFont="1" applyBorder="1" applyAlignment="1">
      <alignment horizontal="center" vertical="center"/>
    </xf>
    <xf numFmtId="0" fontId="5" fillId="0" borderId="17" xfId="0" applyFont="1" applyBorder="1" applyAlignment="1">
      <alignment horizontal="center" vertical="center"/>
    </xf>
    <xf numFmtId="0" fontId="5" fillId="0" borderId="3" xfId="0" applyFont="1" applyBorder="1" applyAlignment="1">
      <alignment horizontal="center" vertical="center"/>
    </xf>
    <xf numFmtId="0" fontId="5" fillId="0" borderId="20" xfId="0" applyFont="1" applyBorder="1" applyAlignment="1">
      <alignment horizontal="center" vertical="center"/>
    </xf>
    <xf numFmtId="0" fontId="5" fillId="0" borderId="15" xfId="0" applyFont="1" applyBorder="1" applyAlignment="1">
      <alignment horizontal="center" vertical="center"/>
    </xf>
    <xf numFmtId="0" fontId="6" fillId="0" borderId="0" xfId="0" applyFont="1" applyAlignment="1">
      <alignment horizontal="left" vertical="center"/>
    </xf>
    <xf numFmtId="0" fontId="1" fillId="2" borderId="5" xfId="0" applyFont="1" applyFill="1" applyBorder="1" applyAlignment="1">
      <alignment horizontal="center" vertical="center"/>
    </xf>
    <xf numFmtId="0" fontId="8" fillId="0" borderId="2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6" fillId="0" borderId="0" xfId="0" applyFont="1" applyAlignment="1">
      <alignment vertical="center"/>
    </xf>
    <xf numFmtId="0" fontId="6" fillId="2" borderId="30" xfId="0" applyFont="1" applyFill="1" applyBorder="1" applyAlignment="1">
      <alignment horizontal="center" vertical="center" wrapText="1"/>
    </xf>
    <xf numFmtId="0" fontId="6" fillId="2" borderId="32" xfId="0" applyFont="1" applyFill="1" applyBorder="1" applyAlignment="1">
      <alignment horizontal="center" vertical="center" wrapText="1"/>
    </xf>
    <xf numFmtId="9" fontId="16" fillId="0" borderId="25" xfId="0" applyNumberFormat="1" applyFont="1" applyBorder="1" applyAlignment="1">
      <alignment horizontal="center" vertical="center"/>
    </xf>
    <xf numFmtId="0" fontId="16" fillId="0" borderId="12" xfId="0" applyFont="1" applyBorder="1" applyAlignment="1">
      <alignment horizontal="center" vertical="center"/>
    </xf>
    <xf numFmtId="9" fontId="16" fillId="0" borderId="12" xfId="0" applyNumberFormat="1" applyFont="1" applyBorder="1" applyAlignment="1">
      <alignment horizontal="center" vertical="center"/>
    </xf>
    <xf numFmtId="0" fontId="5" fillId="7" borderId="39" xfId="0" applyFont="1" applyFill="1" applyBorder="1" applyAlignment="1">
      <alignment horizontal="center" vertical="center" wrapText="1"/>
    </xf>
    <xf numFmtId="0" fontId="5" fillId="7" borderId="48" xfId="0" applyFont="1" applyFill="1" applyBorder="1" applyAlignment="1">
      <alignment horizontal="center" vertical="center" wrapText="1"/>
    </xf>
    <xf numFmtId="0" fontId="5" fillId="7" borderId="49" xfId="0" applyFont="1" applyFill="1" applyBorder="1" applyAlignment="1">
      <alignment horizontal="center" vertical="center" wrapText="1"/>
    </xf>
    <xf numFmtId="0" fontId="16" fillId="0" borderId="36" xfId="0" applyFont="1" applyBorder="1" applyAlignment="1">
      <alignment horizontal="left" vertical="center" wrapText="1"/>
    </xf>
    <xf numFmtId="0" fontId="16" fillId="0" borderId="12" xfId="0" applyFont="1" applyBorder="1" applyAlignment="1">
      <alignment horizontal="left" vertical="center" wrapText="1"/>
    </xf>
    <xf numFmtId="0" fontId="14" fillId="0" borderId="25" xfId="0" applyFont="1" applyBorder="1" applyAlignment="1">
      <alignment horizontal="center" vertical="center"/>
    </xf>
    <xf numFmtId="0" fontId="14" fillId="0" borderId="36" xfId="0" applyFont="1" applyBorder="1" applyAlignment="1">
      <alignment horizontal="center" vertical="center"/>
    </xf>
    <xf numFmtId="0" fontId="14" fillId="0" borderId="12" xfId="0" applyFont="1" applyBorder="1" applyAlignment="1">
      <alignment horizontal="center" vertical="center"/>
    </xf>
    <xf numFmtId="9" fontId="5" fillId="11" borderId="25" xfId="0" applyNumberFormat="1" applyFont="1" applyFill="1" applyBorder="1" applyAlignment="1">
      <alignment horizontal="center" vertical="center" wrapText="1"/>
    </xf>
    <xf numFmtId="0" fontId="5" fillId="11" borderId="36"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7" fillId="6" borderId="21" xfId="0" applyFont="1" applyFill="1" applyBorder="1" applyAlignment="1">
      <alignment horizontal="right" vertical="center"/>
    </xf>
    <xf numFmtId="0" fontId="7" fillId="6" borderId="22" xfId="0" applyFont="1" applyFill="1" applyBorder="1" applyAlignment="1">
      <alignment horizontal="right" vertical="center"/>
    </xf>
    <xf numFmtId="0" fontId="7" fillId="6" borderId="14" xfId="0" applyFont="1" applyFill="1" applyBorder="1" applyAlignment="1">
      <alignment horizontal="right" vertical="center"/>
    </xf>
    <xf numFmtId="0" fontId="5" fillId="7" borderId="26"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5" fillId="7" borderId="44" xfId="0" applyFont="1" applyFill="1" applyBorder="1" applyAlignment="1">
      <alignment horizontal="center" vertical="center" wrapText="1"/>
    </xf>
    <xf numFmtId="0" fontId="5" fillId="7" borderId="38"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5" fillId="7" borderId="47" xfId="0" applyFont="1" applyFill="1" applyBorder="1" applyAlignment="1">
      <alignment horizontal="center" vertical="center" wrapText="1"/>
    </xf>
    <xf numFmtId="0" fontId="6" fillId="6" borderId="28"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1" xfId="0" applyFont="1" applyFill="1" applyBorder="1" applyAlignment="1">
      <alignment horizontal="center" vertical="center" wrapText="1"/>
    </xf>
    <xf numFmtId="0" fontId="5" fillId="7" borderId="40" xfId="0" applyFont="1" applyFill="1" applyBorder="1" applyAlignment="1">
      <alignment horizontal="center" vertical="center" wrapText="1"/>
    </xf>
    <xf numFmtId="0" fontId="5" fillId="7" borderId="0" xfId="0" applyFont="1" applyFill="1" applyAlignment="1">
      <alignment horizontal="center" vertical="center" wrapText="1"/>
    </xf>
    <xf numFmtId="0" fontId="5" fillId="7" borderId="45" xfId="0" applyFont="1" applyFill="1" applyBorder="1" applyAlignment="1">
      <alignment horizontal="center" vertical="center" wrapText="1"/>
    </xf>
    <xf numFmtId="0" fontId="6" fillId="6" borderId="5" xfId="0" applyFont="1" applyFill="1" applyBorder="1" applyAlignment="1">
      <alignment horizontal="center" vertical="center"/>
    </xf>
    <xf numFmtId="0" fontId="6" fillId="6" borderId="5"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16" fillId="0" borderId="25" xfId="0" applyFont="1" applyBorder="1" applyAlignment="1">
      <alignment horizontal="center" vertical="center" wrapText="1"/>
    </xf>
    <xf numFmtId="0" fontId="16" fillId="0" borderId="36" xfId="0" applyFont="1" applyBorder="1" applyAlignment="1">
      <alignment horizontal="center" vertical="center"/>
    </xf>
    <xf numFmtId="9" fontId="16" fillId="0" borderId="25" xfId="0" applyNumberFormat="1" applyFont="1" applyBorder="1" applyAlignment="1">
      <alignment horizontal="center" vertical="center" wrapText="1"/>
    </xf>
    <xf numFmtId="0" fontId="6" fillId="6" borderId="24" xfId="0" applyFont="1" applyFill="1" applyBorder="1" applyAlignment="1">
      <alignment vertical="center"/>
    </xf>
    <xf numFmtId="0" fontId="6" fillId="6" borderId="5" xfId="0" applyFont="1" applyFill="1" applyBorder="1" applyAlignment="1">
      <alignment vertical="center"/>
    </xf>
    <xf numFmtId="0" fontId="6" fillId="6" borderId="7" xfId="0" applyFont="1" applyFill="1" applyBorder="1" applyAlignment="1">
      <alignment vertical="center"/>
    </xf>
    <xf numFmtId="0" fontId="6" fillId="6" borderId="1" xfId="0" applyFont="1" applyFill="1" applyBorder="1" applyAlignment="1">
      <alignment vertical="center"/>
    </xf>
    <xf numFmtId="0" fontId="6" fillId="6" borderId="9" xfId="0" applyFont="1" applyFill="1" applyBorder="1" applyAlignment="1">
      <alignment vertical="center"/>
    </xf>
    <xf numFmtId="0" fontId="6" fillId="6" borderId="10" xfId="0" applyFont="1" applyFill="1" applyBorder="1" applyAlignment="1">
      <alignment vertical="center"/>
    </xf>
    <xf numFmtId="0" fontId="6" fillId="6" borderId="2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19" fillId="6" borderId="5" xfId="0" applyFont="1" applyFill="1" applyBorder="1" applyAlignment="1">
      <alignment horizontal="center" vertical="center"/>
    </xf>
    <xf numFmtId="0" fontId="6" fillId="6" borderId="42"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33" fillId="0" borderId="25" xfId="2" applyFont="1" applyBorder="1" applyAlignment="1">
      <alignment vertical="center" wrapText="1"/>
    </xf>
    <xf numFmtId="0" fontId="1" fillId="0" borderId="36" xfId="0" applyFont="1" applyBorder="1" applyAlignment="1">
      <alignment vertical="center" wrapText="1"/>
    </xf>
    <xf numFmtId="0" fontId="1" fillId="0" borderId="12" xfId="0" applyFont="1" applyBorder="1" applyAlignment="1">
      <alignment vertical="center" wrapText="1"/>
    </xf>
    <xf numFmtId="0" fontId="1" fillId="0" borderId="25" xfId="0" applyFont="1" applyBorder="1" applyAlignment="1">
      <alignment horizontal="center" vertical="center" wrapText="1"/>
    </xf>
    <xf numFmtId="0" fontId="1" fillId="0" borderId="36" xfId="0" applyFont="1" applyBorder="1" applyAlignment="1">
      <alignment horizontal="center" vertical="center" wrapText="1"/>
    </xf>
    <xf numFmtId="0" fontId="1" fillId="0" borderId="12" xfId="0" applyFont="1" applyBorder="1" applyAlignment="1">
      <alignment horizontal="center" vertical="center" wrapText="1"/>
    </xf>
    <xf numFmtId="0" fontId="33" fillId="0" borderId="25" xfId="2" applyFont="1" applyBorder="1" applyAlignment="1">
      <alignment horizontal="left" vertical="center" wrapText="1"/>
    </xf>
    <xf numFmtId="0" fontId="33" fillId="0" borderId="36" xfId="2" applyFont="1" applyBorder="1" applyAlignment="1">
      <alignment horizontal="left" vertical="center" wrapText="1"/>
    </xf>
    <xf numFmtId="0" fontId="33" fillId="0" borderId="12" xfId="2" applyFont="1" applyBorder="1" applyAlignment="1">
      <alignment horizontal="left" vertical="center" wrapText="1"/>
    </xf>
    <xf numFmtId="0" fontId="5" fillId="7" borderId="25"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5" fillId="0" borderId="42" xfId="0" applyFont="1" applyBorder="1" applyAlignment="1">
      <alignment horizontal="center" vertical="center" wrapText="1"/>
    </xf>
    <xf numFmtId="0" fontId="23" fillId="7" borderId="26" xfId="0" applyFont="1" applyFill="1" applyBorder="1" applyAlignment="1">
      <alignment horizontal="center" vertical="center" wrapText="1"/>
    </xf>
    <xf numFmtId="0" fontId="23" fillId="7" borderId="43" xfId="0" applyFont="1" applyFill="1" applyBorder="1" applyAlignment="1">
      <alignment horizontal="center" vertical="center" wrapText="1"/>
    </xf>
    <xf numFmtId="0" fontId="23" fillId="7" borderId="44" xfId="0" applyFont="1" applyFill="1" applyBorder="1" applyAlignment="1">
      <alignment horizontal="center" vertical="center" wrapText="1"/>
    </xf>
    <xf numFmtId="0" fontId="23" fillId="7" borderId="40" xfId="0" applyFont="1" applyFill="1" applyBorder="1" applyAlignment="1">
      <alignment horizontal="center" vertical="center" wrapText="1"/>
    </xf>
    <xf numFmtId="0" fontId="23" fillId="7" borderId="0" xfId="0" applyFont="1" applyFill="1" applyAlignment="1">
      <alignment horizontal="center" vertical="center" wrapText="1"/>
    </xf>
    <xf numFmtId="0" fontId="23" fillId="7" borderId="45" xfId="0" applyFont="1" applyFill="1" applyBorder="1" applyAlignment="1">
      <alignment horizontal="center" vertical="center" wrapText="1"/>
    </xf>
    <xf numFmtId="0" fontId="23" fillId="7" borderId="38" xfId="0" applyFont="1" applyFill="1" applyBorder="1" applyAlignment="1">
      <alignment horizontal="center" vertical="center" wrapText="1"/>
    </xf>
    <xf numFmtId="0" fontId="23" fillId="7" borderId="46" xfId="0" applyFont="1" applyFill="1" applyBorder="1" applyAlignment="1">
      <alignment horizontal="center" vertical="center" wrapText="1"/>
    </xf>
    <xf numFmtId="0" fontId="23" fillId="7" borderId="47" xfId="0" applyFont="1" applyFill="1" applyBorder="1" applyAlignment="1">
      <alignment horizontal="center" vertical="center" wrapText="1"/>
    </xf>
    <xf numFmtId="0" fontId="1" fillId="0" borderId="36" xfId="0" applyFont="1" applyBorder="1" applyAlignment="1">
      <alignment horizontal="left" vertical="center" wrapText="1"/>
    </xf>
    <xf numFmtId="0" fontId="1" fillId="0" borderId="12" xfId="0" applyFont="1" applyBorder="1" applyAlignment="1">
      <alignment horizontal="left" vertical="center" wrapText="1"/>
    </xf>
    <xf numFmtId="0" fontId="1" fillId="0" borderId="36" xfId="0" applyFont="1" applyBorder="1" applyAlignment="1">
      <alignment horizontal="center" vertical="center"/>
    </xf>
    <xf numFmtId="0" fontId="1" fillId="0" borderId="12" xfId="0" applyFont="1" applyBorder="1" applyAlignment="1">
      <alignment horizontal="center" vertical="center"/>
    </xf>
    <xf numFmtId="0" fontId="1" fillId="0" borderId="27" xfId="0" applyFont="1" applyBorder="1" applyAlignment="1">
      <alignment horizontal="left" vertical="center" wrapText="1"/>
    </xf>
    <xf numFmtId="0" fontId="1" fillId="0" borderId="58" xfId="0" applyFont="1" applyBorder="1" applyAlignment="1">
      <alignment horizontal="left" vertical="center"/>
    </xf>
    <xf numFmtId="0" fontId="1" fillId="0" borderId="57" xfId="0" applyFont="1" applyBorder="1" applyAlignment="1">
      <alignment horizontal="left" vertical="center"/>
    </xf>
    <xf numFmtId="0" fontId="16" fillId="0" borderId="37" xfId="0" applyFont="1" applyBorder="1" applyAlignment="1">
      <alignment horizontal="left" vertical="center" wrapText="1"/>
    </xf>
    <xf numFmtId="0" fontId="16" fillId="0" borderId="29" xfId="0" applyFont="1" applyBorder="1" applyAlignment="1">
      <alignment horizontal="left" vertical="center"/>
    </xf>
    <xf numFmtId="0" fontId="16" fillId="0" borderId="31" xfId="0" applyFont="1" applyBorder="1" applyAlignment="1">
      <alignment horizontal="left" vertical="center"/>
    </xf>
    <xf numFmtId="0" fontId="27" fillId="0" borderId="25" xfId="2" applyFont="1" applyBorder="1" applyAlignment="1">
      <alignment horizontal="center" vertical="center" wrapText="1"/>
    </xf>
    <xf numFmtId="0" fontId="16" fillId="0" borderId="36"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25" xfId="0" applyFont="1" applyBorder="1" applyAlignment="1">
      <alignment horizontal="center" vertical="center"/>
    </xf>
    <xf numFmtId="0" fontId="16" fillId="9" borderId="37" xfId="0" applyFont="1" applyFill="1" applyBorder="1" applyAlignment="1">
      <alignment horizontal="left" vertical="center" wrapText="1"/>
    </xf>
    <xf numFmtId="0" fontId="16" fillId="9" borderId="29" xfId="0" applyFont="1" applyFill="1" applyBorder="1" applyAlignment="1">
      <alignment horizontal="left" vertical="center"/>
    </xf>
    <xf numFmtId="0" fontId="16" fillId="9" borderId="31" xfId="0" applyFont="1" applyFill="1" applyBorder="1" applyAlignment="1">
      <alignment horizontal="left" vertical="center"/>
    </xf>
    <xf numFmtId="0" fontId="26" fillId="0" borderId="25" xfId="2" applyBorder="1" applyAlignment="1">
      <alignment horizontal="left" vertical="center" wrapText="1"/>
    </xf>
    <xf numFmtId="0" fontId="16" fillId="0" borderId="27" xfId="0" applyFont="1" applyBorder="1" applyAlignment="1">
      <alignment horizontal="left" vertical="center" wrapText="1"/>
    </xf>
    <xf numFmtId="0" fontId="16" fillId="0" borderId="57" xfId="0" applyFont="1" applyBorder="1" applyAlignment="1">
      <alignment horizontal="left" vertical="center" wrapText="1"/>
    </xf>
    <xf numFmtId="0" fontId="16" fillId="10" borderId="37" xfId="0" applyFont="1" applyFill="1" applyBorder="1" applyAlignment="1">
      <alignment horizontal="left" vertical="center" wrapText="1"/>
    </xf>
    <xf numFmtId="0" fontId="16" fillId="10" borderId="31" xfId="0" applyFont="1" applyFill="1" applyBorder="1" applyAlignment="1">
      <alignment horizontal="left" vertical="center" wrapText="1"/>
    </xf>
    <xf numFmtId="0" fontId="16" fillId="0" borderId="27" xfId="0" applyFont="1" applyBorder="1" applyAlignment="1">
      <alignment horizontal="center" vertical="center" wrapText="1"/>
    </xf>
    <xf numFmtId="0" fontId="16" fillId="0" borderId="57" xfId="0" applyFont="1" applyBorder="1" applyAlignment="1">
      <alignment horizontal="center" vertical="center"/>
    </xf>
    <xf numFmtId="0" fontId="16" fillId="10" borderId="27"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57" xfId="0" applyFont="1" applyFill="1" applyBorder="1" applyAlignment="1">
      <alignment horizontal="center" vertical="center" wrapText="1"/>
    </xf>
    <xf numFmtId="0" fontId="16" fillId="0" borderId="25" xfId="0" applyFont="1" applyBorder="1" applyAlignment="1">
      <alignment horizontal="left" vertical="center" wrapText="1"/>
    </xf>
    <xf numFmtId="0" fontId="14" fillId="0" borderId="58" xfId="0" applyFont="1" applyBorder="1" applyAlignment="1">
      <alignment horizontal="center" vertical="center" wrapText="1"/>
    </xf>
    <xf numFmtId="0" fontId="14"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16" fillId="0" borderId="57" xfId="0" applyFont="1" applyBorder="1" applyAlignment="1">
      <alignment horizontal="center" vertical="center" wrapText="1"/>
    </xf>
    <xf numFmtId="0" fontId="6" fillId="6" borderId="37" xfId="0" applyFont="1" applyFill="1" applyBorder="1" applyAlignment="1">
      <alignment horizontal="center" vertical="center" wrapText="1"/>
    </xf>
    <xf numFmtId="0" fontId="5" fillId="0" borderId="1" xfId="0" applyFont="1" applyBorder="1" applyAlignment="1">
      <alignment horizontal="left" vertical="center" wrapText="1"/>
    </xf>
    <xf numFmtId="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7" borderId="36" xfId="0" applyFont="1" applyFill="1" applyBorder="1" applyAlignment="1">
      <alignment horizontal="center" vertical="center" wrapText="1"/>
    </xf>
    <xf numFmtId="0" fontId="5" fillId="6" borderId="29"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7" borderId="42" xfId="0" applyFont="1" applyFill="1" applyBorder="1" applyAlignment="1">
      <alignment horizontal="center" vertical="center" wrapText="1"/>
    </xf>
    <xf numFmtId="0" fontId="5" fillId="4" borderId="26"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44" xfId="0" applyFont="1" applyFill="1" applyBorder="1" applyAlignment="1">
      <alignment horizontal="center" vertical="center"/>
    </xf>
    <xf numFmtId="0" fontId="5" fillId="4" borderId="40" xfId="0" applyFont="1" applyFill="1" applyBorder="1" applyAlignment="1">
      <alignment horizontal="center" vertical="center"/>
    </xf>
    <xf numFmtId="0" fontId="5" fillId="4" borderId="0" xfId="0" applyFont="1" applyFill="1" applyAlignment="1">
      <alignment horizontal="center" vertical="center"/>
    </xf>
    <xf numFmtId="0" fontId="5" fillId="4" borderId="45" xfId="0" applyFont="1" applyFill="1" applyBorder="1" applyAlignment="1">
      <alignment horizontal="center" vertical="center"/>
    </xf>
    <xf numFmtId="0" fontId="5" fillId="4" borderId="38" xfId="0" applyFont="1" applyFill="1" applyBorder="1" applyAlignment="1">
      <alignment horizontal="center" vertical="center"/>
    </xf>
    <xf numFmtId="0" fontId="5" fillId="4" borderId="46" xfId="0" applyFont="1" applyFill="1" applyBorder="1" applyAlignment="1">
      <alignment horizontal="center" vertical="center"/>
    </xf>
    <xf numFmtId="0" fontId="5" fillId="4" borderId="47"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39" xfId="0" applyFont="1" applyFill="1" applyBorder="1" applyAlignment="1">
      <alignment horizontal="center" vertical="center"/>
    </xf>
    <xf numFmtId="0" fontId="5" fillId="4" borderId="48" xfId="0" applyFont="1" applyFill="1" applyBorder="1" applyAlignment="1">
      <alignment horizontal="center" vertical="center"/>
    </xf>
    <xf numFmtId="0" fontId="5" fillId="4" borderId="49" xfId="0" applyFont="1" applyFill="1" applyBorder="1" applyAlignment="1">
      <alignment horizontal="center" vertical="center"/>
    </xf>
    <xf numFmtId="0" fontId="5" fillId="4" borderId="42" xfId="0" applyFont="1" applyFill="1" applyBorder="1" applyAlignment="1">
      <alignment horizontal="center" vertical="center" wrapText="1"/>
    </xf>
    <xf numFmtId="0" fontId="5" fillId="4" borderId="26" xfId="0" applyFont="1" applyFill="1" applyBorder="1" applyAlignment="1">
      <alignment horizontal="center" vertical="center" wrapText="1"/>
    </xf>
    <xf numFmtId="0" fontId="5" fillId="4" borderId="43"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0"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45" xfId="0" applyFont="1" applyFill="1" applyBorder="1" applyAlignment="1">
      <alignment horizontal="center" vertical="center" wrapText="1"/>
    </xf>
    <xf numFmtId="0" fontId="5" fillId="4" borderId="38"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33" fillId="0" borderId="42" xfId="2" applyFont="1" applyBorder="1" applyAlignment="1">
      <alignment horizontal="left" vertical="center" wrapText="1"/>
    </xf>
    <xf numFmtId="0" fontId="5" fillId="0" borderId="27" xfId="0" applyFont="1" applyBorder="1" applyAlignment="1">
      <alignment horizontal="center"/>
    </xf>
    <xf numFmtId="0" fontId="5" fillId="0" borderId="58" xfId="0" applyFont="1" applyBorder="1" applyAlignment="1">
      <alignment horizontal="center"/>
    </xf>
    <xf numFmtId="0" fontId="5" fillId="0" borderId="57" xfId="0" applyFont="1" applyBorder="1" applyAlignment="1">
      <alignment horizontal="center"/>
    </xf>
    <xf numFmtId="9" fontId="16" fillId="0" borderId="36" xfId="0" applyNumberFormat="1" applyFont="1" applyBorder="1" applyAlignment="1">
      <alignment horizontal="center" vertical="center"/>
    </xf>
    <xf numFmtId="0" fontId="16" fillId="11" borderId="37" xfId="0" applyFont="1" applyFill="1" applyBorder="1" applyAlignment="1">
      <alignment horizontal="left" vertical="center" wrapText="1"/>
    </xf>
    <xf numFmtId="0" fontId="16" fillId="11" borderId="29" xfId="0" applyFont="1" applyFill="1" applyBorder="1" applyAlignment="1">
      <alignment horizontal="left" vertical="center"/>
    </xf>
    <xf numFmtId="0" fontId="16" fillId="11" borderId="31" xfId="0" applyFont="1" applyFill="1" applyBorder="1" applyAlignment="1">
      <alignment horizontal="left" vertical="center"/>
    </xf>
    <xf numFmtId="0" fontId="37" fillId="0" borderId="36" xfId="0" applyFont="1" applyBorder="1" applyAlignment="1">
      <alignment horizontal="left" vertical="center" wrapText="1"/>
    </xf>
    <xf numFmtId="0" fontId="37" fillId="0" borderId="12" xfId="0" applyFont="1" applyBorder="1" applyAlignment="1">
      <alignment horizontal="left" vertical="center" wrapText="1"/>
    </xf>
    <xf numFmtId="0" fontId="36" fillId="2" borderId="6" xfId="0" applyFont="1" applyFill="1" applyBorder="1" applyAlignment="1">
      <alignment horizontal="center" vertical="center" wrapText="1"/>
    </xf>
    <xf numFmtId="0" fontId="36" fillId="2" borderId="27" xfId="0" applyFont="1" applyFill="1" applyBorder="1" applyAlignment="1">
      <alignment horizontal="center" vertical="center" wrapText="1"/>
    </xf>
    <xf numFmtId="0" fontId="16" fillId="0" borderId="31" xfId="0" applyFont="1" applyBorder="1" applyAlignment="1">
      <alignment horizontal="left" vertical="center" wrapText="1"/>
    </xf>
    <xf numFmtId="0" fontId="5" fillId="7" borderId="26" xfId="0" applyFont="1" applyFill="1" applyBorder="1" applyAlignment="1">
      <alignment horizontal="center" vertical="center"/>
    </xf>
    <xf numFmtId="0" fontId="5" fillId="7" borderId="43" xfId="0" applyFont="1" applyFill="1" applyBorder="1" applyAlignment="1">
      <alignment horizontal="center" vertical="center"/>
    </xf>
    <xf numFmtId="0" fontId="5" fillId="7" borderId="44" xfId="0" applyFont="1" applyFill="1" applyBorder="1" applyAlignment="1">
      <alignment horizontal="center" vertical="center"/>
    </xf>
    <xf numFmtId="0" fontId="5" fillId="7" borderId="40" xfId="0" applyFont="1" applyFill="1" applyBorder="1" applyAlignment="1">
      <alignment horizontal="center" vertical="center"/>
    </xf>
    <xf numFmtId="0" fontId="5" fillId="7" borderId="0" xfId="0" applyFont="1" applyFill="1" applyAlignment="1">
      <alignment horizontal="center" vertical="center"/>
    </xf>
    <xf numFmtId="0" fontId="5" fillId="7" borderId="45" xfId="0" applyFont="1" applyFill="1" applyBorder="1" applyAlignment="1">
      <alignment horizontal="center" vertical="center"/>
    </xf>
    <xf numFmtId="0" fontId="5" fillId="7" borderId="38" xfId="0" applyFont="1" applyFill="1" applyBorder="1" applyAlignment="1">
      <alignment horizontal="center" vertical="center"/>
    </xf>
    <xf numFmtId="0" fontId="5" fillId="7" borderId="46" xfId="0" applyFont="1" applyFill="1" applyBorder="1" applyAlignment="1">
      <alignment horizontal="center" vertical="center"/>
    </xf>
    <xf numFmtId="0" fontId="5" fillId="7" borderId="47" xfId="0" applyFont="1" applyFill="1" applyBorder="1" applyAlignment="1">
      <alignment horizontal="center" vertical="center"/>
    </xf>
    <xf numFmtId="14" fontId="6" fillId="0" borderId="25" xfId="0" applyNumberFormat="1" applyFont="1" applyBorder="1" applyAlignment="1">
      <alignment horizontal="center" vertical="center" wrapText="1"/>
    </xf>
    <xf numFmtId="14" fontId="6" fillId="0" borderId="12" xfId="0" applyNumberFormat="1" applyFont="1" applyBorder="1" applyAlignment="1">
      <alignment horizontal="center" vertical="center" wrapText="1"/>
    </xf>
    <xf numFmtId="0" fontId="5" fillId="13" borderId="25" xfId="0" applyFont="1" applyFill="1" applyBorder="1" applyAlignment="1">
      <alignment horizontal="center" vertical="center" wrapText="1"/>
    </xf>
    <xf numFmtId="0" fontId="5" fillId="13" borderId="12" xfId="0" applyFont="1" applyFill="1" applyBorder="1" applyAlignment="1">
      <alignment horizontal="center" vertical="center" wrapText="1"/>
    </xf>
    <xf numFmtId="0" fontId="5" fillId="7" borderId="39" xfId="0" applyFont="1" applyFill="1" applyBorder="1" applyAlignment="1">
      <alignment horizontal="center" vertical="center"/>
    </xf>
    <xf numFmtId="0" fontId="5" fillId="7" borderId="48" xfId="0" applyFont="1" applyFill="1" applyBorder="1" applyAlignment="1">
      <alignment horizontal="center" vertical="center"/>
    </xf>
    <xf numFmtId="0" fontId="5" fillId="7" borderId="49" xfId="0" applyFont="1" applyFill="1" applyBorder="1" applyAlignment="1">
      <alignment horizontal="center" vertical="center"/>
    </xf>
    <xf numFmtId="0" fontId="24" fillId="6" borderId="28" xfId="0" applyFont="1" applyFill="1" applyBorder="1" applyAlignment="1">
      <alignment horizontal="center" vertical="center" wrapText="1"/>
    </xf>
    <xf numFmtId="0" fontId="24" fillId="6" borderId="29" xfId="0" applyFont="1" applyFill="1" applyBorder="1" applyAlignment="1">
      <alignment horizontal="center" vertical="center" wrapText="1"/>
    </xf>
    <xf numFmtId="0" fontId="24" fillId="6" borderId="31" xfId="0" applyFont="1" applyFill="1" applyBorder="1" applyAlignment="1">
      <alignment horizontal="center" vertical="center" wrapText="1"/>
    </xf>
    <xf numFmtId="0" fontId="5" fillId="11" borderId="25" xfId="0" applyFont="1" applyFill="1" applyBorder="1" applyAlignment="1">
      <alignment horizontal="center" vertical="center" wrapText="1"/>
    </xf>
    <xf numFmtId="0" fontId="6" fillId="6" borderId="5" xfId="0" applyFont="1" applyFill="1" applyBorder="1" applyAlignment="1">
      <alignment horizontal="center"/>
    </xf>
    <xf numFmtId="0" fontId="19" fillId="6" borderId="5" xfId="0" applyFont="1" applyFill="1" applyBorder="1" applyAlignment="1">
      <alignment horizontal="center"/>
    </xf>
    <xf numFmtId="44" fontId="6" fillId="0" borderId="70" xfId="1" applyFont="1" applyFill="1" applyBorder="1" applyAlignment="1">
      <alignment horizontal="center" vertical="center" wrapText="1"/>
    </xf>
    <xf numFmtId="44" fontId="6" fillId="0" borderId="57" xfId="1" applyFont="1" applyFill="1" applyBorder="1" applyAlignment="1">
      <alignment horizontal="center" vertical="center" wrapText="1"/>
    </xf>
    <xf numFmtId="0" fontId="14" fillId="0" borderId="27" xfId="0" applyFont="1" applyBorder="1" applyAlignment="1">
      <alignment horizontal="center" vertical="center" wrapText="1"/>
    </xf>
    <xf numFmtId="0" fontId="37" fillId="0" borderId="25" xfId="0" applyFont="1" applyBorder="1" applyAlignment="1">
      <alignment horizontal="left" vertical="center" wrapText="1"/>
    </xf>
    <xf numFmtId="0" fontId="27" fillId="0" borderId="42" xfId="2" applyFont="1" applyBorder="1" applyAlignment="1">
      <alignment horizontal="left" vertical="center" wrapText="1"/>
    </xf>
    <xf numFmtId="0" fontId="5" fillId="0" borderId="70" xfId="0" applyFont="1" applyBorder="1" applyAlignment="1">
      <alignment horizontal="center" vertical="center" wrapText="1"/>
    </xf>
    <xf numFmtId="0" fontId="5" fillId="0" borderId="57" xfId="0" applyFont="1" applyBorder="1" applyAlignment="1">
      <alignment horizontal="center" vertical="center" wrapText="1"/>
    </xf>
    <xf numFmtId="9" fontId="5" fillId="11" borderId="36" xfId="0" applyNumberFormat="1" applyFont="1" applyFill="1" applyBorder="1" applyAlignment="1">
      <alignment horizontal="center" vertical="center" wrapText="1"/>
    </xf>
    <xf numFmtId="9" fontId="5" fillId="11" borderId="12" xfId="0" applyNumberFormat="1" applyFont="1" applyFill="1" applyBorder="1" applyAlignment="1">
      <alignment horizontal="center" vertical="center" wrapText="1"/>
    </xf>
    <xf numFmtId="9" fontId="5" fillId="0" borderId="36" xfId="0" applyNumberFormat="1" applyFont="1" applyBorder="1" applyAlignment="1">
      <alignment horizontal="center" vertical="center" wrapText="1"/>
    </xf>
    <xf numFmtId="9" fontId="5" fillId="0" borderId="12" xfId="0" applyNumberFormat="1" applyFont="1" applyBorder="1" applyAlignment="1">
      <alignment horizontal="center" vertical="center" wrapText="1"/>
    </xf>
    <xf numFmtId="2" fontId="16" fillId="0" borderId="25" xfId="0" applyNumberFormat="1" applyFont="1" applyBorder="1" applyAlignment="1">
      <alignment horizontal="center" vertical="center" wrapText="1"/>
    </xf>
    <xf numFmtId="2" fontId="16" fillId="0" borderId="36" xfId="0" applyNumberFormat="1" applyFont="1" applyBorder="1" applyAlignment="1">
      <alignment horizontal="center" vertical="center"/>
    </xf>
    <xf numFmtId="2" fontId="16" fillId="0" borderId="12" xfId="0" applyNumberFormat="1" applyFont="1" applyBorder="1" applyAlignment="1">
      <alignment horizontal="center" vertical="center"/>
    </xf>
    <xf numFmtId="0" fontId="5" fillId="7" borderId="25" xfId="0" applyFont="1" applyFill="1" applyBorder="1" applyAlignment="1">
      <alignment horizontal="center" wrapText="1"/>
    </xf>
    <xf numFmtId="0" fontId="5" fillId="7" borderId="12" xfId="0" applyFont="1" applyFill="1" applyBorder="1" applyAlignment="1">
      <alignment horizontal="center" wrapText="1"/>
    </xf>
    <xf numFmtId="0" fontId="5" fillId="7" borderId="42" xfId="0" applyFont="1" applyFill="1" applyBorder="1" applyAlignment="1">
      <alignment horizontal="center" wrapText="1"/>
    </xf>
    <xf numFmtId="0" fontId="5" fillId="7" borderId="36" xfId="0" applyFont="1" applyFill="1" applyBorder="1" applyAlignment="1">
      <alignment horizontal="center" wrapText="1"/>
    </xf>
    <xf numFmtId="0" fontId="5" fillId="12" borderId="25" xfId="0" applyFont="1" applyFill="1" applyBorder="1" applyAlignment="1">
      <alignment horizontal="center" vertical="center" wrapText="1"/>
    </xf>
    <xf numFmtId="0" fontId="5" fillId="12" borderId="12"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50" xfId="0" applyFont="1" applyFill="1" applyBorder="1" applyAlignment="1">
      <alignment horizontal="center" vertical="center"/>
    </xf>
    <xf numFmtId="0" fontId="5" fillId="7" borderId="51" xfId="0" applyFont="1" applyFill="1" applyBorder="1" applyAlignment="1">
      <alignment horizontal="center" vertical="center"/>
    </xf>
    <xf numFmtId="0" fontId="5" fillId="7" borderId="52" xfId="0" applyFont="1" applyFill="1" applyBorder="1" applyAlignment="1">
      <alignment horizontal="center" vertical="center"/>
    </xf>
    <xf numFmtId="0" fontId="5" fillId="12" borderId="25" xfId="0" applyFont="1" applyFill="1" applyBorder="1" applyAlignment="1">
      <alignment horizontal="left" vertical="center" wrapText="1"/>
    </xf>
    <xf numFmtId="0" fontId="5" fillId="12" borderId="36" xfId="0" applyFont="1" applyFill="1" applyBorder="1" applyAlignment="1">
      <alignment horizontal="left" vertical="center" wrapText="1"/>
    </xf>
    <xf numFmtId="0" fontId="5" fillId="12" borderId="12" xfId="0" applyFont="1" applyFill="1" applyBorder="1" applyAlignment="1">
      <alignment horizontal="left" vertical="center" wrapText="1"/>
    </xf>
    <xf numFmtId="0" fontId="5" fillId="6" borderId="28" xfId="0" applyFont="1" applyFill="1" applyBorder="1" applyAlignment="1">
      <alignment horizontal="center" vertical="center" wrapText="1"/>
    </xf>
    <xf numFmtId="0" fontId="5" fillId="7" borderId="55" xfId="0" applyFont="1" applyFill="1" applyBorder="1" applyAlignment="1">
      <alignment horizontal="center" vertical="center"/>
    </xf>
    <xf numFmtId="0" fontId="5" fillId="7" borderId="23" xfId="0" applyFont="1" applyFill="1" applyBorder="1" applyAlignment="1">
      <alignment horizontal="center" vertical="center"/>
    </xf>
    <xf numFmtId="0" fontId="5" fillId="7" borderId="56" xfId="0" applyFont="1" applyFill="1" applyBorder="1" applyAlignment="1">
      <alignment horizontal="center" vertical="center"/>
    </xf>
    <xf numFmtId="0" fontId="6" fillId="6" borderId="33" xfId="0" applyFont="1" applyFill="1" applyBorder="1" applyAlignment="1">
      <alignment horizontal="center" vertical="center" wrapText="1"/>
    </xf>
    <xf numFmtId="0" fontId="5" fillId="7" borderId="53" xfId="0" applyFont="1" applyFill="1" applyBorder="1" applyAlignment="1">
      <alignment horizontal="center" vertical="center"/>
    </xf>
    <xf numFmtId="0" fontId="5" fillId="7" borderId="20" xfId="0" applyFont="1" applyFill="1" applyBorder="1" applyAlignment="1">
      <alignment horizontal="center" vertical="center"/>
    </xf>
    <xf numFmtId="0" fontId="5" fillId="7" borderId="54" xfId="0" applyFont="1" applyFill="1" applyBorder="1" applyAlignment="1">
      <alignment horizontal="center" vertical="center"/>
    </xf>
  </cellXfs>
  <cellStyles count="4">
    <cellStyle name="Hipervínculo" xfId="2" builtinId="8"/>
    <cellStyle name="Moneda" xfId="1" builtinId="4"/>
    <cellStyle name="Normal" xfId="0" builtinId="0"/>
    <cellStyle name="Porcentaje" xfId="3" builtinId="5"/>
  </cellStyles>
  <dxfs count="54">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theme="9" tint="0.59996337778862885"/>
        </patternFill>
      </fill>
    </dxf>
    <dxf>
      <fill>
        <patternFill>
          <bgColor theme="7" tint="0.59996337778862885"/>
        </patternFill>
      </fill>
    </dxf>
    <dxf>
      <fill>
        <patternFill>
          <bgColor rgb="FFFF9999"/>
        </patternFill>
      </fill>
    </dxf>
    <dxf>
      <fill>
        <patternFill>
          <bgColor theme="9" tint="0.59996337778862885"/>
        </patternFill>
      </fill>
    </dxf>
    <dxf>
      <fill>
        <patternFill>
          <bgColor theme="7" tint="0.59996337778862885"/>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rgb="FFC6E0B4"/>
        </patternFill>
      </fill>
    </dxf>
    <dxf>
      <fill>
        <patternFill>
          <bgColor rgb="FFFFE699"/>
        </patternFill>
      </fill>
    </dxf>
    <dxf>
      <fill>
        <patternFill>
          <bgColor rgb="FFFF999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79998168889431442"/>
        </patternFill>
      </fill>
    </dxf>
    <dxf>
      <fill>
        <patternFill>
          <bgColor rgb="FFFF9393"/>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rgb="FFFF9999"/>
        </patternFill>
      </fill>
    </dxf>
  </dxfs>
  <tableStyles count="0" defaultTableStyle="TableStyleMedium2" defaultPivotStyle="PivotStyleLight16"/>
  <colors>
    <mruColors>
      <color rgb="FFFF93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111124</xdr:colOff>
      <xdr:row>1</xdr:row>
      <xdr:rowOff>87387</xdr:rowOff>
    </xdr:from>
    <xdr:to>
      <xdr:col>2</xdr:col>
      <xdr:colOff>942974</xdr:colOff>
      <xdr:row>4</xdr:row>
      <xdr:rowOff>279812</xdr:rowOff>
    </xdr:to>
    <xdr:pic>
      <xdr:nvPicPr>
        <xdr:cNvPr id="2" name="Imagen 1">
          <a:extLst>
            <a:ext uri="{FF2B5EF4-FFF2-40B4-BE49-F238E27FC236}">
              <a16:creationId xmlns:a16="http://schemas.microsoft.com/office/drawing/2014/main" id="{03902CBA-01AD-4630-A83D-8A235C2C77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624" y="258837"/>
          <a:ext cx="2212975" cy="1668800"/>
        </a:xfrm>
        <a:prstGeom prst="rect">
          <a:avLst/>
        </a:prstGeom>
      </xdr:spPr>
    </xdr:pic>
    <xdr:clientData/>
  </xdr:twoCellAnchor>
  <xdr:twoCellAnchor editAs="oneCell">
    <xdr:from>
      <xdr:col>3</xdr:col>
      <xdr:colOff>812565</xdr:colOff>
      <xdr:row>1</xdr:row>
      <xdr:rowOff>231321</xdr:rowOff>
    </xdr:from>
    <xdr:to>
      <xdr:col>5</xdr:col>
      <xdr:colOff>959961</xdr:colOff>
      <xdr:row>4</xdr:row>
      <xdr:rowOff>40821</xdr:rowOff>
    </xdr:to>
    <xdr:pic>
      <xdr:nvPicPr>
        <xdr:cNvPr id="5" name="Imagen 4">
          <a:extLst>
            <a:ext uri="{FF2B5EF4-FFF2-40B4-BE49-F238E27FC236}">
              <a16:creationId xmlns:a16="http://schemas.microsoft.com/office/drawing/2014/main" id="{A1BD3117-7675-48C1-B935-4A55B49B8F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536715" y="402771"/>
          <a:ext cx="2452446" cy="1285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200025</xdr:colOff>
      <xdr:row>1</xdr:row>
      <xdr:rowOff>145598</xdr:rowOff>
    </xdr:from>
    <xdr:to>
      <xdr:col>5</xdr:col>
      <xdr:colOff>1200150</xdr:colOff>
      <xdr:row>4</xdr:row>
      <xdr:rowOff>215681</xdr:rowOff>
    </xdr:to>
    <xdr:pic>
      <xdr:nvPicPr>
        <xdr:cNvPr id="4" name="Imagen 3">
          <a:extLst>
            <a:ext uri="{FF2B5EF4-FFF2-40B4-BE49-F238E27FC236}">
              <a16:creationId xmlns:a16="http://schemas.microsoft.com/office/drawing/2014/main" id="{438BF260-38A8-4D56-BDDD-142D5C334D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95800" y="317048"/>
          <a:ext cx="2400300" cy="1546458"/>
        </a:xfrm>
        <a:prstGeom prst="rect">
          <a:avLst/>
        </a:prstGeom>
      </xdr:spPr>
    </xdr:pic>
    <xdr:clientData/>
  </xdr:twoCellAnchor>
  <xdr:twoCellAnchor editAs="oneCell">
    <xdr:from>
      <xdr:col>1</xdr:col>
      <xdr:colOff>120649</xdr:colOff>
      <xdr:row>1</xdr:row>
      <xdr:rowOff>82350</xdr:rowOff>
    </xdr:from>
    <xdr:to>
      <xdr:col>2</xdr:col>
      <xdr:colOff>1428750</xdr:colOff>
      <xdr:row>4</xdr:row>
      <xdr:rowOff>214974</xdr:rowOff>
    </xdr:to>
    <xdr:pic>
      <xdr:nvPicPr>
        <xdr:cNvPr id="5" name="Imagen 4">
          <a:extLst>
            <a:ext uri="{FF2B5EF4-FFF2-40B4-BE49-F238E27FC236}">
              <a16:creationId xmlns:a16="http://schemas.microsoft.com/office/drawing/2014/main" id="{707303A6-9822-4712-9D1B-A2DC7D55AA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5899" y="253800"/>
          <a:ext cx="2603501" cy="16089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1238251</xdr:colOff>
      <xdr:row>1</xdr:row>
      <xdr:rowOff>88448</xdr:rowOff>
    </xdr:from>
    <xdr:to>
      <xdr:col>5</xdr:col>
      <xdr:colOff>1314451</xdr:colOff>
      <xdr:row>4</xdr:row>
      <xdr:rowOff>197295</xdr:rowOff>
    </xdr:to>
    <xdr:pic>
      <xdr:nvPicPr>
        <xdr:cNvPr id="4" name="Imagen 3">
          <a:extLst>
            <a:ext uri="{FF2B5EF4-FFF2-40B4-BE49-F238E27FC236}">
              <a16:creationId xmlns:a16="http://schemas.microsoft.com/office/drawing/2014/main" id="{A5F8ACC2-9D11-4BDD-969D-180EA29617E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43351" y="259898"/>
          <a:ext cx="2552700" cy="1585222"/>
        </a:xfrm>
        <a:prstGeom prst="rect">
          <a:avLst/>
        </a:prstGeom>
      </xdr:spPr>
    </xdr:pic>
    <xdr:clientData/>
  </xdr:twoCellAnchor>
  <xdr:twoCellAnchor editAs="oneCell">
    <xdr:from>
      <xdr:col>1</xdr:col>
      <xdr:colOff>139699</xdr:colOff>
      <xdr:row>1</xdr:row>
      <xdr:rowOff>76200</xdr:rowOff>
    </xdr:from>
    <xdr:to>
      <xdr:col>3</xdr:col>
      <xdr:colOff>285750</xdr:colOff>
      <xdr:row>4</xdr:row>
      <xdr:rowOff>279006</xdr:rowOff>
    </xdr:to>
    <xdr:pic>
      <xdr:nvPicPr>
        <xdr:cNvPr id="5" name="Imagen 4">
          <a:extLst>
            <a:ext uri="{FF2B5EF4-FFF2-40B4-BE49-F238E27FC236}">
              <a16:creationId xmlns:a16="http://schemas.microsoft.com/office/drawing/2014/main" id="{2415E656-5322-476D-8792-C4BE182750F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4949" y="247650"/>
          <a:ext cx="2755901" cy="167918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634855</xdr:colOff>
      <xdr:row>1</xdr:row>
      <xdr:rowOff>97972</xdr:rowOff>
    </xdr:from>
    <xdr:to>
      <xdr:col>5</xdr:col>
      <xdr:colOff>1333499</xdr:colOff>
      <xdr:row>4</xdr:row>
      <xdr:rowOff>171450</xdr:rowOff>
    </xdr:to>
    <xdr:pic>
      <xdr:nvPicPr>
        <xdr:cNvPr id="6" name="Imagen 5">
          <a:extLst>
            <a:ext uri="{FF2B5EF4-FFF2-40B4-BE49-F238E27FC236}">
              <a16:creationId xmlns:a16="http://schemas.microsoft.com/office/drawing/2014/main" id="{7F2DE7B7-D4EC-4C74-8775-C4E1B901CD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92280" y="269422"/>
          <a:ext cx="2346469" cy="1549853"/>
        </a:xfrm>
        <a:prstGeom prst="rect">
          <a:avLst/>
        </a:prstGeom>
      </xdr:spPr>
    </xdr:pic>
    <xdr:clientData/>
  </xdr:twoCellAnchor>
  <xdr:twoCellAnchor editAs="oneCell">
    <xdr:from>
      <xdr:col>1</xdr:col>
      <xdr:colOff>101598</xdr:colOff>
      <xdr:row>1</xdr:row>
      <xdr:rowOff>83033</xdr:rowOff>
    </xdr:from>
    <xdr:to>
      <xdr:col>3</xdr:col>
      <xdr:colOff>314324</xdr:colOff>
      <xdr:row>4</xdr:row>
      <xdr:rowOff>282411</xdr:rowOff>
    </xdr:to>
    <xdr:pic>
      <xdr:nvPicPr>
        <xdr:cNvPr id="7" name="Imagen 6">
          <a:extLst>
            <a:ext uri="{FF2B5EF4-FFF2-40B4-BE49-F238E27FC236}">
              <a16:creationId xmlns:a16="http://schemas.microsoft.com/office/drawing/2014/main" id="{9ACA5073-A4B5-4BD2-802E-CDE3822B0F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6848" y="254483"/>
          <a:ext cx="2374901" cy="167575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4</xdr:col>
      <xdr:colOff>107460</xdr:colOff>
      <xdr:row>1</xdr:row>
      <xdr:rowOff>164648</xdr:rowOff>
    </xdr:from>
    <xdr:to>
      <xdr:col>5</xdr:col>
      <xdr:colOff>1266825</xdr:colOff>
      <xdr:row>4</xdr:row>
      <xdr:rowOff>161925</xdr:rowOff>
    </xdr:to>
    <xdr:pic>
      <xdr:nvPicPr>
        <xdr:cNvPr id="8" name="Imagen 7">
          <a:extLst>
            <a:ext uri="{FF2B5EF4-FFF2-40B4-BE49-F238E27FC236}">
              <a16:creationId xmlns:a16="http://schemas.microsoft.com/office/drawing/2014/main" id="{9AFADE24-8030-49FF-81C7-026B9C1B390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55560" y="336098"/>
          <a:ext cx="2407140" cy="1473652"/>
        </a:xfrm>
        <a:prstGeom prst="rect">
          <a:avLst/>
        </a:prstGeom>
      </xdr:spPr>
    </xdr:pic>
    <xdr:clientData/>
  </xdr:twoCellAnchor>
  <xdr:twoCellAnchor editAs="oneCell">
    <xdr:from>
      <xdr:col>1</xdr:col>
      <xdr:colOff>139699</xdr:colOff>
      <xdr:row>1</xdr:row>
      <xdr:rowOff>107981</xdr:rowOff>
    </xdr:from>
    <xdr:to>
      <xdr:col>3</xdr:col>
      <xdr:colOff>228600</xdr:colOff>
      <xdr:row>4</xdr:row>
      <xdr:rowOff>219478</xdr:rowOff>
    </xdr:to>
    <xdr:pic>
      <xdr:nvPicPr>
        <xdr:cNvPr id="9" name="Imagen 8">
          <a:extLst>
            <a:ext uri="{FF2B5EF4-FFF2-40B4-BE49-F238E27FC236}">
              <a16:creationId xmlns:a16="http://schemas.microsoft.com/office/drawing/2014/main" id="{3D16B3F8-3310-4615-B565-F758D10F85C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4949" y="279431"/>
          <a:ext cx="2555876" cy="1587872"/>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4</xdr:col>
      <xdr:colOff>279413</xdr:colOff>
      <xdr:row>1</xdr:row>
      <xdr:rowOff>145597</xdr:rowOff>
    </xdr:from>
    <xdr:to>
      <xdr:col>5</xdr:col>
      <xdr:colOff>1228725</xdr:colOff>
      <xdr:row>4</xdr:row>
      <xdr:rowOff>219075</xdr:rowOff>
    </xdr:to>
    <xdr:pic>
      <xdr:nvPicPr>
        <xdr:cNvPr id="4" name="Imagen 3">
          <a:extLst>
            <a:ext uri="{FF2B5EF4-FFF2-40B4-BE49-F238E27FC236}">
              <a16:creationId xmlns:a16="http://schemas.microsoft.com/office/drawing/2014/main" id="{D393ED0B-98D4-4ECF-896E-21F7C35549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508513" y="317047"/>
          <a:ext cx="2359012" cy="1549853"/>
        </a:xfrm>
        <a:prstGeom prst="rect">
          <a:avLst/>
        </a:prstGeom>
      </xdr:spPr>
    </xdr:pic>
    <xdr:clientData/>
  </xdr:twoCellAnchor>
  <xdr:twoCellAnchor editAs="oneCell">
    <xdr:from>
      <xdr:col>1</xdr:col>
      <xdr:colOff>139698</xdr:colOff>
      <xdr:row>1</xdr:row>
      <xdr:rowOff>57151</xdr:rowOff>
    </xdr:from>
    <xdr:to>
      <xdr:col>2</xdr:col>
      <xdr:colOff>1047750</xdr:colOff>
      <xdr:row>4</xdr:row>
      <xdr:rowOff>272437</xdr:rowOff>
    </xdr:to>
    <xdr:pic>
      <xdr:nvPicPr>
        <xdr:cNvPr id="5" name="Imagen 4">
          <a:extLst>
            <a:ext uri="{FF2B5EF4-FFF2-40B4-BE49-F238E27FC236}">
              <a16:creationId xmlns:a16="http://schemas.microsoft.com/office/drawing/2014/main" id="{7D982921-EE5A-4948-8494-5805E6CA686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4948" y="228601"/>
          <a:ext cx="2365377" cy="169166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4</xdr:col>
      <xdr:colOff>36782</xdr:colOff>
      <xdr:row>1</xdr:row>
      <xdr:rowOff>117023</xdr:rowOff>
    </xdr:from>
    <xdr:to>
      <xdr:col>5</xdr:col>
      <xdr:colOff>1233054</xdr:colOff>
      <xdr:row>4</xdr:row>
      <xdr:rowOff>190500</xdr:rowOff>
    </xdr:to>
    <xdr:pic>
      <xdr:nvPicPr>
        <xdr:cNvPr id="4" name="Imagen 3">
          <a:extLst>
            <a:ext uri="{FF2B5EF4-FFF2-40B4-BE49-F238E27FC236}">
              <a16:creationId xmlns:a16="http://schemas.microsoft.com/office/drawing/2014/main" id="{33B1ADDB-4900-4895-9110-5551D70200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18232" y="288473"/>
          <a:ext cx="2472622" cy="1549852"/>
        </a:xfrm>
        <a:prstGeom prst="rect">
          <a:avLst/>
        </a:prstGeom>
      </xdr:spPr>
    </xdr:pic>
    <xdr:clientData/>
  </xdr:twoCellAnchor>
  <xdr:twoCellAnchor editAs="oneCell">
    <xdr:from>
      <xdr:col>1</xdr:col>
      <xdr:colOff>92073</xdr:colOff>
      <xdr:row>1</xdr:row>
      <xdr:rowOff>66937</xdr:rowOff>
    </xdr:from>
    <xdr:to>
      <xdr:col>3</xdr:col>
      <xdr:colOff>114300</xdr:colOff>
      <xdr:row>4</xdr:row>
      <xdr:rowOff>247650</xdr:rowOff>
    </xdr:to>
    <xdr:pic>
      <xdr:nvPicPr>
        <xdr:cNvPr id="5" name="Imagen 4">
          <a:extLst>
            <a:ext uri="{FF2B5EF4-FFF2-40B4-BE49-F238E27FC236}">
              <a16:creationId xmlns:a16="http://schemas.microsoft.com/office/drawing/2014/main" id="{6D46754D-FB1C-410A-8C0B-7B6BB3308D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7323" y="238387"/>
          <a:ext cx="2632077" cy="165708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781050</xdr:colOff>
      <xdr:row>1</xdr:row>
      <xdr:rowOff>155123</xdr:rowOff>
    </xdr:from>
    <xdr:to>
      <xdr:col>5</xdr:col>
      <xdr:colOff>1266824</xdr:colOff>
      <xdr:row>4</xdr:row>
      <xdr:rowOff>84479</xdr:rowOff>
    </xdr:to>
    <xdr:pic>
      <xdr:nvPicPr>
        <xdr:cNvPr id="4" name="Imagen 3">
          <a:extLst>
            <a:ext uri="{FF2B5EF4-FFF2-40B4-BE49-F238E27FC236}">
              <a16:creationId xmlns:a16="http://schemas.microsoft.com/office/drawing/2014/main" id="{91750864-A2D6-4AC7-A9E5-B13F4534E8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7075" y="326573"/>
          <a:ext cx="2133599" cy="1405731"/>
        </a:xfrm>
        <a:prstGeom prst="rect">
          <a:avLst/>
        </a:prstGeom>
      </xdr:spPr>
    </xdr:pic>
    <xdr:clientData/>
  </xdr:twoCellAnchor>
  <xdr:twoCellAnchor editAs="oneCell">
    <xdr:from>
      <xdr:col>1</xdr:col>
      <xdr:colOff>149225</xdr:colOff>
      <xdr:row>1</xdr:row>
      <xdr:rowOff>69418</xdr:rowOff>
    </xdr:from>
    <xdr:to>
      <xdr:col>3</xdr:col>
      <xdr:colOff>247650</xdr:colOff>
      <xdr:row>4</xdr:row>
      <xdr:rowOff>298914</xdr:rowOff>
    </xdr:to>
    <xdr:pic>
      <xdr:nvPicPr>
        <xdr:cNvPr id="5" name="Imagen 4">
          <a:extLst>
            <a:ext uri="{FF2B5EF4-FFF2-40B4-BE49-F238E27FC236}">
              <a16:creationId xmlns:a16="http://schemas.microsoft.com/office/drawing/2014/main" id="{CB55E843-B7E4-46B0-98AB-246FBF10E88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475" y="240868"/>
          <a:ext cx="2489200" cy="170587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4</xdr:col>
      <xdr:colOff>170633</xdr:colOff>
      <xdr:row>1</xdr:row>
      <xdr:rowOff>117022</xdr:rowOff>
    </xdr:from>
    <xdr:to>
      <xdr:col>5</xdr:col>
      <xdr:colOff>1190625</xdr:colOff>
      <xdr:row>4</xdr:row>
      <xdr:rowOff>190501</xdr:rowOff>
    </xdr:to>
    <xdr:pic>
      <xdr:nvPicPr>
        <xdr:cNvPr id="4" name="Imagen 3">
          <a:extLst>
            <a:ext uri="{FF2B5EF4-FFF2-40B4-BE49-F238E27FC236}">
              <a16:creationId xmlns:a16="http://schemas.microsoft.com/office/drawing/2014/main" id="{FCAA95DF-03CC-4AB1-98CC-738AC0664BA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2558" y="288472"/>
          <a:ext cx="2391592" cy="1549854"/>
        </a:xfrm>
        <a:prstGeom prst="rect">
          <a:avLst/>
        </a:prstGeom>
      </xdr:spPr>
    </xdr:pic>
    <xdr:clientData/>
  </xdr:twoCellAnchor>
  <xdr:twoCellAnchor editAs="oneCell">
    <xdr:from>
      <xdr:col>1</xdr:col>
      <xdr:colOff>111124</xdr:colOff>
      <xdr:row>1</xdr:row>
      <xdr:rowOff>80101</xdr:rowOff>
    </xdr:from>
    <xdr:to>
      <xdr:col>3</xdr:col>
      <xdr:colOff>66675</xdr:colOff>
      <xdr:row>4</xdr:row>
      <xdr:rowOff>314325</xdr:rowOff>
    </xdr:to>
    <xdr:pic>
      <xdr:nvPicPr>
        <xdr:cNvPr id="5" name="Imagen 4">
          <a:extLst>
            <a:ext uri="{FF2B5EF4-FFF2-40B4-BE49-F238E27FC236}">
              <a16:creationId xmlns:a16="http://schemas.microsoft.com/office/drawing/2014/main" id="{4534F49D-B63B-4943-86B7-C337A13749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6374" y="251551"/>
          <a:ext cx="2546351" cy="1710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111125</xdr:colOff>
      <xdr:row>1</xdr:row>
      <xdr:rowOff>249464</xdr:rowOff>
    </xdr:from>
    <xdr:to>
      <xdr:col>3</xdr:col>
      <xdr:colOff>557893</xdr:colOff>
      <xdr:row>4</xdr:row>
      <xdr:rowOff>180882</xdr:rowOff>
    </xdr:to>
    <xdr:pic>
      <xdr:nvPicPr>
        <xdr:cNvPr id="4" name="Imagen 3">
          <a:extLst>
            <a:ext uri="{FF2B5EF4-FFF2-40B4-BE49-F238E27FC236}">
              <a16:creationId xmlns:a16="http://schemas.microsoft.com/office/drawing/2014/main" id="{4CA63E6F-F048-4E1E-8C54-CB12705ED4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1625" y="426357"/>
          <a:ext cx="2991304" cy="1414596"/>
        </a:xfrm>
        <a:prstGeom prst="rect">
          <a:avLst/>
        </a:prstGeom>
      </xdr:spPr>
    </xdr:pic>
    <xdr:clientData/>
  </xdr:twoCellAnchor>
  <xdr:twoCellAnchor editAs="oneCell">
    <xdr:from>
      <xdr:col>3</xdr:col>
      <xdr:colOff>812565</xdr:colOff>
      <xdr:row>1</xdr:row>
      <xdr:rowOff>231321</xdr:rowOff>
    </xdr:from>
    <xdr:to>
      <xdr:col>5</xdr:col>
      <xdr:colOff>959962</xdr:colOff>
      <xdr:row>4</xdr:row>
      <xdr:rowOff>40821</xdr:rowOff>
    </xdr:to>
    <xdr:pic>
      <xdr:nvPicPr>
        <xdr:cNvPr id="5" name="Imagen 4">
          <a:extLst>
            <a:ext uri="{FF2B5EF4-FFF2-40B4-BE49-F238E27FC236}">
              <a16:creationId xmlns:a16="http://schemas.microsoft.com/office/drawing/2014/main" id="{27A2B6DC-5AC3-499F-B2F3-2DFB735DE9B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316279" y="408214"/>
          <a:ext cx="2460611" cy="12926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338889</xdr:colOff>
      <xdr:row>1</xdr:row>
      <xdr:rowOff>117023</xdr:rowOff>
    </xdr:from>
    <xdr:to>
      <xdr:col>5</xdr:col>
      <xdr:colOff>1238249</xdr:colOff>
      <xdr:row>4</xdr:row>
      <xdr:rowOff>161925</xdr:rowOff>
    </xdr:to>
    <xdr:pic>
      <xdr:nvPicPr>
        <xdr:cNvPr id="4" name="Imagen 3">
          <a:extLst>
            <a:ext uri="{FF2B5EF4-FFF2-40B4-BE49-F238E27FC236}">
              <a16:creationId xmlns:a16="http://schemas.microsoft.com/office/drawing/2014/main" id="{894852C8-D288-46DA-A9C8-844E2C00982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01289" y="288473"/>
          <a:ext cx="2270960" cy="1521277"/>
        </a:xfrm>
        <a:prstGeom prst="rect">
          <a:avLst/>
        </a:prstGeom>
      </xdr:spPr>
    </xdr:pic>
    <xdr:clientData/>
  </xdr:twoCellAnchor>
  <xdr:twoCellAnchor editAs="oneCell">
    <xdr:from>
      <xdr:col>1</xdr:col>
      <xdr:colOff>73023</xdr:colOff>
      <xdr:row>1</xdr:row>
      <xdr:rowOff>93583</xdr:rowOff>
    </xdr:from>
    <xdr:to>
      <xdr:col>3</xdr:col>
      <xdr:colOff>76200</xdr:colOff>
      <xdr:row>4</xdr:row>
      <xdr:rowOff>280122</xdr:rowOff>
    </xdr:to>
    <xdr:pic>
      <xdr:nvPicPr>
        <xdr:cNvPr id="5" name="Imagen 4">
          <a:extLst>
            <a:ext uri="{FF2B5EF4-FFF2-40B4-BE49-F238E27FC236}">
              <a16:creationId xmlns:a16="http://schemas.microsoft.com/office/drawing/2014/main" id="{9F882D59-EA31-476A-9CD4-E24635D68F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8273" y="262916"/>
          <a:ext cx="2606677" cy="166820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190500</xdr:colOff>
      <xdr:row>1</xdr:row>
      <xdr:rowOff>126547</xdr:rowOff>
    </xdr:from>
    <xdr:to>
      <xdr:col>5</xdr:col>
      <xdr:colOff>1219199</xdr:colOff>
      <xdr:row>4</xdr:row>
      <xdr:rowOff>187195</xdr:rowOff>
    </xdr:to>
    <xdr:pic>
      <xdr:nvPicPr>
        <xdr:cNvPr id="4" name="Imagen 3">
          <a:extLst>
            <a:ext uri="{FF2B5EF4-FFF2-40B4-BE49-F238E27FC236}">
              <a16:creationId xmlns:a16="http://schemas.microsoft.com/office/drawing/2014/main" id="{FEB7524E-7416-462E-9779-B269E3E202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14825" y="297997"/>
          <a:ext cx="2381249" cy="1537023"/>
        </a:xfrm>
        <a:prstGeom prst="rect">
          <a:avLst/>
        </a:prstGeom>
      </xdr:spPr>
    </xdr:pic>
    <xdr:clientData/>
  </xdr:twoCellAnchor>
  <xdr:twoCellAnchor editAs="oneCell">
    <xdr:from>
      <xdr:col>1</xdr:col>
      <xdr:colOff>130173</xdr:colOff>
      <xdr:row>1</xdr:row>
      <xdr:rowOff>123827</xdr:rowOff>
    </xdr:from>
    <xdr:to>
      <xdr:col>3</xdr:col>
      <xdr:colOff>161924</xdr:colOff>
      <xdr:row>4</xdr:row>
      <xdr:rowOff>272282</xdr:rowOff>
    </xdr:to>
    <xdr:pic>
      <xdr:nvPicPr>
        <xdr:cNvPr id="5" name="Imagen 4">
          <a:extLst>
            <a:ext uri="{FF2B5EF4-FFF2-40B4-BE49-F238E27FC236}">
              <a16:creationId xmlns:a16="http://schemas.microsoft.com/office/drawing/2014/main" id="{BCB73FCA-D3E2-49AE-AE57-EE036ECA68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673" y="295277"/>
          <a:ext cx="2622551" cy="16248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47626</xdr:colOff>
      <xdr:row>1</xdr:row>
      <xdr:rowOff>107498</xdr:rowOff>
    </xdr:from>
    <xdr:to>
      <xdr:col>5</xdr:col>
      <xdr:colOff>1162050</xdr:colOff>
      <xdr:row>4</xdr:row>
      <xdr:rowOff>176377</xdr:rowOff>
    </xdr:to>
    <xdr:pic>
      <xdr:nvPicPr>
        <xdr:cNvPr id="4" name="Imagen 3">
          <a:extLst>
            <a:ext uri="{FF2B5EF4-FFF2-40B4-BE49-F238E27FC236}">
              <a16:creationId xmlns:a16="http://schemas.microsoft.com/office/drawing/2014/main" id="{91BBC001-EAEA-4A8B-B8DD-53EC393B11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05276" y="278948"/>
          <a:ext cx="2466974" cy="1545254"/>
        </a:xfrm>
        <a:prstGeom prst="rect">
          <a:avLst/>
        </a:prstGeom>
      </xdr:spPr>
    </xdr:pic>
    <xdr:clientData/>
  </xdr:twoCellAnchor>
  <xdr:twoCellAnchor editAs="oneCell">
    <xdr:from>
      <xdr:col>1</xdr:col>
      <xdr:colOff>130174</xdr:colOff>
      <xdr:row>1</xdr:row>
      <xdr:rowOff>116116</xdr:rowOff>
    </xdr:from>
    <xdr:to>
      <xdr:col>2</xdr:col>
      <xdr:colOff>1152526</xdr:colOff>
      <xdr:row>4</xdr:row>
      <xdr:rowOff>327927</xdr:rowOff>
    </xdr:to>
    <xdr:pic>
      <xdr:nvPicPr>
        <xdr:cNvPr id="5" name="Imagen 4">
          <a:extLst>
            <a:ext uri="{FF2B5EF4-FFF2-40B4-BE49-F238E27FC236}">
              <a16:creationId xmlns:a16="http://schemas.microsoft.com/office/drawing/2014/main" id="{2989BB86-B757-4E15-9B85-3B55FF0BAF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3999" y="287566"/>
          <a:ext cx="2317752" cy="16881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16297</xdr:colOff>
      <xdr:row>1</xdr:row>
      <xdr:rowOff>164647</xdr:rowOff>
    </xdr:from>
    <xdr:to>
      <xdr:col>5</xdr:col>
      <xdr:colOff>923925</xdr:colOff>
      <xdr:row>4</xdr:row>
      <xdr:rowOff>66675</xdr:rowOff>
    </xdr:to>
    <xdr:pic>
      <xdr:nvPicPr>
        <xdr:cNvPr id="8" name="Imagen 7">
          <a:extLst>
            <a:ext uri="{FF2B5EF4-FFF2-40B4-BE49-F238E27FC236}">
              <a16:creationId xmlns:a16="http://schemas.microsoft.com/office/drawing/2014/main" id="{7B7B7212-884A-4600-ABDD-EA35FA648E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207297" y="336097"/>
          <a:ext cx="2222078" cy="1378403"/>
        </a:xfrm>
        <a:prstGeom prst="rect">
          <a:avLst/>
        </a:prstGeom>
      </xdr:spPr>
    </xdr:pic>
    <xdr:clientData/>
  </xdr:twoCellAnchor>
  <xdr:twoCellAnchor editAs="oneCell">
    <xdr:from>
      <xdr:col>1</xdr:col>
      <xdr:colOff>196848</xdr:colOff>
      <xdr:row>1</xdr:row>
      <xdr:rowOff>133351</xdr:rowOff>
    </xdr:from>
    <xdr:to>
      <xdr:col>3</xdr:col>
      <xdr:colOff>217822</xdr:colOff>
      <xdr:row>4</xdr:row>
      <xdr:rowOff>247650</xdr:rowOff>
    </xdr:to>
    <xdr:pic>
      <xdr:nvPicPr>
        <xdr:cNvPr id="9" name="Imagen 8">
          <a:extLst>
            <a:ext uri="{FF2B5EF4-FFF2-40B4-BE49-F238E27FC236}">
              <a16:creationId xmlns:a16="http://schemas.microsoft.com/office/drawing/2014/main" id="{D2C53428-9886-446E-B3A4-D707E30FD3E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673" y="304801"/>
          <a:ext cx="2792749" cy="159067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101598</xdr:colOff>
      <xdr:row>1</xdr:row>
      <xdr:rowOff>87540</xdr:rowOff>
    </xdr:from>
    <xdr:to>
      <xdr:col>2</xdr:col>
      <xdr:colOff>1047749</xdr:colOff>
      <xdr:row>4</xdr:row>
      <xdr:rowOff>284932</xdr:rowOff>
    </xdr:to>
    <xdr:pic>
      <xdr:nvPicPr>
        <xdr:cNvPr id="2" name="Imagen 1">
          <a:extLst>
            <a:ext uri="{FF2B5EF4-FFF2-40B4-BE49-F238E27FC236}">
              <a16:creationId xmlns:a16="http://schemas.microsoft.com/office/drawing/2014/main" id="{A61CB478-E523-4CCC-8DCD-E2447C278B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2098" y="258990"/>
          <a:ext cx="2603501" cy="1673767"/>
        </a:xfrm>
        <a:prstGeom prst="rect">
          <a:avLst/>
        </a:prstGeom>
      </xdr:spPr>
    </xdr:pic>
    <xdr:clientData/>
  </xdr:twoCellAnchor>
  <xdr:twoCellAnchor editAs="oneCell">
    <xdr:from>
      <xdr:col>3</xdr:col>
      <xdr:colOff>800100</xdr:colOff>
      <xdr:row>1</xdr:row>
      <xdr:rowOff>174171</xdr:rowOff>
    </xdr:from>
    <xdr:to>
      <xdr:col>5</xdr:col>
      <xdr:colOff>685800</xdr:colOff>
      <xdr:row>4</xdr:row>
      <xdr:rowOff>121949</xdr:rowOff>
    </xdr:to>
    <xdr:pic>
      <xdr:nvPicPr>
        <xdr:cNvPr id="3" name="Imagen 2">
          <a:extLst>
            <a:ext uri="{FF2B5EF4-FFF2-40B4-BE49-F238E27FC236}">
              <a16:creationId xmlns:a16="http://schemas.microsoft.com/office/drawing/2014/main" id="{AD85EF4F-1AF5-4A37-B7F4-74F56630B8D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800475" y="345621"/>
          <a:ext cx="2190750" cy="142415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10422</xdr:colOff>
      <xdr:row>1</xdr:row>
      <xdr:rowOff>107499</xdr:rowOff>
    </xdr:from>
    <xdr:to>
      <xdr:col>5</xdr:col>
      <xdr:colOff>885824</xdr:colOff>
      <xdr:row>4</xdr:row>
      <xdr:rowOff>66676</xdr:rowOff>
    </xdr:to>
    <xdr:pic>
      <xdr:nvPicPr>
        <xdr:cNvPr id="2" name="Imagen 1">
          <a:extLst>
            <a:ext uri="{FF2B5EF4-FFF2-40B4-BE49-F238E27FC236}">
              <a16:creationId xmlns:a16="http://schemas.microsoft.com/office/drawing/2014/main" id="{BBA40064-68A6-4CD6-82DB-045A4A740E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925197" y="307524"/>
          <a:ext cx="2237477" cy="1511752"/>
        </a:xfrm>
        <a:prstGeom prst="rect">
          <a:avLst/>
        </a:prstGeom>
      </xdr:spPr>
    </xdr:pic>
    <xdr:clientData/>
  </xdr:twoCellAnchor>
  <xdr:twoCellAnchor editAs="oneCell">
    <xdr:from>
      <xdr:col>1</xdr:col>
      <xdr:colOff>149222</xdr:colOff>
      <xdr:row>1</xdr:row>
      <xdr:rowOff>79324</xdr:rowOff>
    </xdr:from>
    <xdr:to>
      <xdr:col>3</xdr:col>
      <xdr:colOff>395503</xdr:colOff>
      <xdr:row>4</xdr:row>
      <xdr:rowOff>152400</xdr:rowOff>
    </xdr:to>
    <xdr:pic>
      <xdr:nvPicPr>
        <xdr:cNvPr id="3" name="Imagen 2">
          <a:extLst>
            <a:ext uri="{FF2B5EF4-FFF2-40B4-BE49-F238E27FC236}">
              <a16:creationId xmlns:a16="http://schemas.microsoft.com/office/drawing/2014/main" id="{F51D23BC-7F2F-4F93-BA9A-65F0F94FEA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92097" y="279349"/>
          <a:ext cx="2694206" cy="162565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104776</xdr:colOff>
      <xdr:row>1</xdr:row>
      <xdr:rowOff>117023</xdr:rowOff>
    </xdr:from>
    <xdr:to>
      <xdr:col>5</xdr:col>
      <xdr:colOff>1162050</xdr:colOff>
      <xdr:row>4</xdr:row>
      <xdr:rowOff>169045</xdr:rowOff>
    </xdr:to>
    <xdr:pic>
      <xdr:nvPicPr>
        <xdr:cNvPr id="4" name="Imagen 3">
          <a:extLst>
            <a:ext uri="{FF2B5EF4-FFF2-40B4-BE49-F238E27FC236}">
              <a16:creationId xmlns:a16="http://schemas.microsoft.com/office/drawing/2014/main" id="{2F216794-4C61-45D0-AE1D-AE61129C5D3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43376" y="288473"/>
          <a:ext cx="2390774" cy="1528397"/>
        </a:xfrm>
        <a:prstGeom prst="rect">
          <a:avLst/>
        </a:prstGeom>
      </xdr:spPr>
    </xdr:pic>
    <xdr:clientData/>
  </xdr:twoCellAnchor>
  <xdr:twoCellAnchor editAs="oneCell">
    <xdr:from>
      <xdr:col>1</xdr:col>
      <xdr:colOff>82549</xdr:colOff>
      <xdr:row>1</xdr:row>
      <xdr:rowOff>87223</xdr:rowOff>
    </xdr:from>
    <xdr:to>
      <xdr:col>3</xdr:col>
      <xdr:colOff>276224</xdr:colOff>
      <xdr:row>4</xdr:row>
      <xdr:rowOff>295276</xdr:rowOff>
    </xdr:to>
    <xdr:pic>
      <xdr:nvPicPr>
        <xdr:cNvPr id="5" name="Imagen 4">
          <a:extLst>
            <a:ext uri="{FF2B5EF4-FFF2-40B4-BE49-F238E27FC236}">
              <a16:creationId xmlns:a16="http://schemas.microsoft.com/office/drawing/2014/main" id="{271C45F0-E45A-4944-A900-FE3822692DD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799" y="258673"/>
          <a:ext cx="2803525" cy="168442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file:///\\172.16.0.203\publica-hjrv-2023\41%20-%20PLANEACION\POA%202026" TargetMode="External"/><Relationship Id="rId7" Type="http://schemas.openxmlformats.org/officeDocument/2006/relationships/vmlDrawing" Target="../drawings/vmlDrawing1.vml"/><Relationship Id="rId2" Type="http://schemas.openxmlformats.org/officeDocument/2006/relationships/hyperlink" Target="file:///\\172.16.0.203\publica-hjrv-2023\41%20-%20PLANEACION\POA%202026\PLANEACI&#211;N\RENDICI&#211;N%20DE%20CUENTAS" TargetMode="External"/><Relationship Id="rId1" Type="http://schemas.openxmlformats.org/officeDocument/2006/relationships/hyperlink" Target="https://www.hospitaldagua.gov.co/rendicion-de-cuentas/" TargetMode="External"/><Relationship Id="rId6" Type="http://schemas.openxmlformats.org/officeDocument/2006/relationships/drawing" Target="../drawings/drawing1.xml"/><Relationship Id="rId5" Type="http://schemas.openxmlformats.org/officeDocument/2006/relationships/hyperlink" Target="file:///\\172.16.0.203\publica-hjrv-2023\41%20-%20PLANEACION\POA%202026\PLANEACI&#211;N\MODELO%20DE%20OPERACI&#211;N%20POR%20PROCESOS_MIPG" TargetMode="External"/><Relationship Id="rId4" Type="http://schemas.openxmlformats.org/officeDocument/2006/relationships/hyperlink" Target="file:///\\172.16.0.203\publica-hjrv-2023\41%20-%20PLANEACION\POA%202026"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file:///\\172.16.0.203\publica-hjrv-2023\41%20-%20PLANEACION\POA%202026\ALMACEN%20E%20INFRAESTRUCTURA\Informes%20Semestrales_Plan%20Mantenimiento%20Infraestructura%20F&#237;sica" TargetMode="External"/><Relationship Id="rId1" Type="http://schemas.openxmlformats.org/officeDocument/2006/relationships/hyperlink" Target="file:///\\172.16.0.203\publica-hjrv-2023\41%20-%20PLANEACION\POA%202026\ALMACEN%20E%20INFRAESTRUCTURA\Informes%20Semestrales_Plan%20Mantenimiento%20Infraestructura%20F&#237;sica" TargetMode="External"/><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8" Type="http://schemas.openxmlformats.org/officeDocument/2006/relationships/comments" Target="../comments10.xml"/><Relationship Id="rId3" Type="http://schemas.openxmlformats.org/officeDocument/2006/relationships/hyperlink" Target="file:///\\172.16.0.203\publica-hjrv-2023\41%20-%20PLANEACION\POA%202026\CARTERA%20Y%20FACTURACI&#211;N\Soportes%20Reporte%20SIHO_Cartera%20por%20Deudor" TargetMode="External"/><Relationship Id="rId7" Type="http://schemas.openxmlformats.org/officeDocument/2006/relationships/vmlDrawing" Target="../drawings/vmlDrawing10.vml"/><Relationship Id="rId2" Type="http://schemas.openxmlformats.org/officeDocument/2006/relationships/hyperlink" Target="file:///\\172.16.0.203\publica-hjrv-2023\41%20-%20PLANEACION\POA%202026\CARTERA%20Y%20FACTURACI&#211;N\Soportes%20SISPRO" TargetMode="External"/><Relationship Id="rId1" Type="http://schemas.openxmlformats.org/officeDocument/2006/relationships/hyperlink" Target="file:///\\172.16.0.203\publica-hjrv-2023\41%20-%20PLANEACION\POA%202026\CARTERA%20Y%20FACTURACI&#211;N\Soportes%20Reporte%20SIHO_Facturaci&#243;n" TargetMode="External"/><Relationship Id="rId6" Type="http://schemas.openxmlformats.org/officeDocument/2006/relationships/drawing" Target="../drawings/drawing10.xml"/><Relationship Id="rId5" Type="http://schemas.openxmlformats.org/officeDocument/2006/relationships/hyperlink" Target="file:///\\172.16.0.203\publica-hjrv-2023\41%20-%20PLANEACION\POA%202026\CARTERA%20Y%20FACTURACI&#211;N\Soporte%20Super_FT025" TargetMode="External"/><Relationship Id="rId4" Type="http://schemas.openxmlformats.org/officeDocument/2006/relationships/hyperlink" Target="file:///\\172.16.0.203\publica-hjrv-2023\41%20-%20PLANEACION\POA%202026\CARTERA%20Y%20FACTURACI&#211;N\Soporte%20Super_ST006" TargetMode="External"/></Relationships>
</file>

<file path=xl/worksheets/_rels/sheet12.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file:///\\172.16.0.203\publica-hjrv-2023\41%20-%20PLANEACION\POA%202026\PRESUPUESTO\Acta%20aprobaci&#243;n%20presupuesto_Junta%20Directiva" TargetMode="External"/><Relationship Id="rId7" Type="http://schemas.openxmlformats.org/officeDocument/2006/relationships/vmlDrawing" Target="../drawings/vmlDrawing11.vml"/><Relationship Id="rId2" Type="http://schemas.openxmlformats.org/officeDocument/2006/relationships/hyperlink" Target="file:///\\172.16.0.203\publica-hjrv-2023\41%20-%20PLANEACION\POA%202026\PRESUPUESTO\Plan%20Anual%20de%20Adquisiciones" TargetMode="External"/><Relationship Id="rId1" Type="http://schemas.openxmlformats.org/officeDocument/2006/relationships/hyperlink" Target="file:///\\172.16.0.203\publica-hjrv-2023\41%20-%20PLANEACION\POA%202026\PRESUPUESTO\Soportes%20CHIP_Categoria%20Presupuestal%20CUIPO" TargetMode="External"/><Relationship Id="rId6" Type="http://schemas.openxmlformats.org/officeDocument/2006/relationships/drawing" Target="../drawings/drawing11.xml"/><Relationship Id="rId5" Type="http://schemas.openxmlformats.org/officeDocument/2006/relationships/printerSettings" Target="../printerSettings/printerSettings3.bin"/><Relationship Id="rId4" Type="http://schemas.openxmlformats.org/officeDocument/2006/relationships/hyperlink" Target="file:///\\172.16.0.203\publica-hjrv-2023\41%20-%20PLANEACION\POA%202026\PRESUPUESTO\Soportes%20Cargue%20SIA%20CONTRALORIA"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file:///\\172.16.0.203\publica-hjrv-2023\41%20-%20PLANEACION\POA%202026\CONTABILIDAD\Soporte%20Super_FP001" TargetMode="External"/><Relationship Id="rId13" Type="http://schemas.openxmlformats.org/officeDocument/2006/relationships/hyperlink" Target="file:///\\172.16.0.203\publica-hjrv-2023\41%20-%20PLANEACION\POA%202026\CONTABILIDAD\Informes%20Semestrales%20Indicador%207" TargetMode="External"/><Relationship Id="rId3" Type="http://schemas.openxmlformats.org/officeDocument/2006/relationships/hyperlink" Target="file:///\\172.16.0.203\publica-hjrv-2023\41%20-%20PLANEACION\POA%202026\CONTABILIDAD\Soporte_Estados%20Financieros_Pagina%20Web%20Institucional" TargetMode="External"/><Relationship Id="rId7" Type="http://schemas.openxmlformats.org/officeDocument/2006/relationships/hyperlink" Target="file:///\\172.16.0.203\publica-hjrv-2023\41%20-%20PLANEACION\POA%202026\CONTABILIDAD\Soporte%20Super_FT002" TargetMode="External"/><Relationship Id="rId12" Type="http://schemas.openxmlformats.org/officeDocument/2006/relationships/hyperlink" Target="file:///\\172.16.0.203\publica-hjrv-2023\41%20-%20PLANEACION\POA%202026\CONTABILIDAD\Soportes%20Mensuales_Pago%20Estampilla_PROHOSPITALES" TargetMode="External"/><Relationship Id="rId2" Type="http://schemas.openxmlformats.org/officeDocument/2006/relationships/hyperlink" Target="file:///\\172.16.0.203\publica-hjrv-2023\41%20-%20PLANEACION\POA%202026\CONTABILIDAD\Soporte%20Reporte%20CHIP_ICPC" TargetMode="External"/><Relationship Id="rId16" Type="http://schemas.openxmlformats.org/officeDocument/2006/relationships/comments" Target="../comments12.xml"/><Relationship Id="rId1" Type="http://schemas.openxmlformats.org/officeDocument/2006/relationships/hyperlink" Target="file:///\\172.16.0.203\publica-hjrv-2023\41%20-%20PLANEACION\POA%202026\CONTABILIDAD\Soporte%20Reporte%20CHIP_Estados%20Financieros" TargetMode="External"/><Relationship Id="rId6" Type="http://schemas.openxmlformats.org/officeDocument/2006/relationships/hyperlink" Target="file:///\\172.16.0.203\publica-hjrv-2023\41%20-%20PLANEACION\POA%202026\CONTABILIDAD\Soportes%20SIA%20CONTRALORIA" TargetMode="External"/><Relationship Id="rId11" Type="http://schemas.openxmlformats.org/officeDocument/2006/relationships/hyperlink" Target="file:///\\172.16.0.203\publica-hjrv-2023\41%20-%20PLANEACION\POA%202026\CONTABILIDAD\Soportes%20DIAN" TargetMode="External"/><Relationship Id="rId5" Type="http://schemas.openxmlformats.org/officeDocument/2006/relationships/hyperlink" Target="file:///\\172.16.0.203\publica-hjrv-2023\41%20-%20PLANEACION\POA%202026\CONTABILIDAD\Soportes%20Reporte%20SIHO_Estado%20Actividad%20Economica" TargetMode="External"/><Relationship Id="rId15" Type="http://schemas.openxmlformats.org/officeDocument/2006/relationships/vmlDrawing" Target="../drawings/vmlDrawing12.vml"/><Relationship Id="rId10" Type="http://schemas.openxmlformats.org/officeDocument/2006/relationships/hyperlink" Target="file:///\\172.16.0.203\publica-hjrv-2023\41%20-%20PLANEACION\POA%202026\CONTABILIDAD\Soporte%20Super_FT004" TargetMode="External"/><Relationship Id="rId4" Type="http://schemas.openxmlformats.org/officeDocument/2006/relationships/hyperlink" Target="file:///\\172.16.0.203\publica-hjrv-2023\41%20-%20PLANEACION\POA%202026\CONTABILIDAD\Soportes%20Reporte%20SIHO_Balance%20General" TargetMode="External"/><Relationship Id="rId9" Type="http://schemas.openxmlformats.org/officeDocument/2006/relationships/hyperlink" Target="file:///\\172.16.0.203\publica-hjrv-2023\41%20-%20PLANEACION\POA%202026\CONTABILIDAD\Soporte%20Super_FP002" TargetMode="External"/><Relationship Id="rId1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8" Type="http://schemas.openxmlformats.org/officeDocument/2006/relationships/hyperlink" Target="file:///\\172.16.0.203\publica-hjrv-2023\41%20-%20PLANEACION\POA%202026\SIAU\Informe%20Trimestral_%20Plan%20Mejoramiento%20Estrategia%20Anual%20de%20Participaci&#243;n%20Ciudadana" TargetMode="External"/><Relationship Id="rId3" Type="http://schemas.openxmlformats.org/officeDocument/2006/relationships/hyperlink" Target="file:///\\172.16.0.203\publica-hjrv-2023\41%20-%20PLANEACION\POA%202026\SIAU\Informe%20Trimestral_Programa%20Actividades%20con%20la%20Liga%20de%20Usuarios" TargetMode="External"/><Relationship Id="rId7" Type="http://schemas.openxmlformats.org/officeDocument/2006/relationships/hyperlink" Target="file:///\\172.16.0.203\publica-hjrv-2023\41%20-%20PLANEACION\POA%202026\SIAU\Manual%20de%20Atenci&#243;n%20y%20Participaci&#243;n%20Ciudadana%20-%20SIAU" TargetMode="External"/><Relationship Id="rId2" Type="http://schemas.openxmlformats.org/officeDocument/2006/relationships/hyperlink" Target="file:///\\172.16.0.203\publica-hjrv-2023\41%20-%20PLANEACION\POA%202026\SIAU\Informe%20Trimestral_Programa%20Actividades%20con%20la%20Liga%20de%20Usuarios" TargetMode="External"/><Relationship Id="rId1" Type="http://schemas.openxmlformats.org/officeDocument/2006/relationships/hyperlink" Target="file:///\\172.16.0.203\publica-hjrv-2023\41%20-%20PLANEACION\POA%202026\SIAU\Informe%20Trimestral_Programa%20Capacitaciones%20Usuarios" TargetMode="External"/><Relationship Id="rId6" Type="http://schemas.openxmlformats.org/officeDocument/2006/relationships/hyperlink" Target="file:///\\172.16.0.203\publica-hjrv-2023\41%20-%20PLANEACION\POA%202026\SIAU\Informes%20Trimestrales_%20Atenci&#243;n%20a%20la%20Ciudadania-mm" TargetMode="External"/><Relationship Id="rId11" Type="http://schemas.openxmlformats.org/officeDocument/2006/relationships/comments" Target="../comments13.xml"/><Relationship Id="rId5" Type="http://schemas.openxmlformats.org/officeDocument/2006/relationships/hyperlink" Target="file:///\\172.16.0.203\publica-hjrv-2023\41%20-%20PLANEACION\POA%202026\SIAU\Informe%20Semestral_Estrategia%20Anual%20de%20Servicio%20a%20la%20Ciudadania" TargetMode="External"/><Relationship Id="rId10" Type="http://schemas.openxmlformats.org/officeDocument/2006/relationships/vmlDrawing" Target="../drawings/vmlDrawing13.vml"/><Relationship Id="rId4" Type="http://schemas.openxmlformats.org/officeDocument/2006/relationships/hyperlink" Target="file:///\\172.16.0.203\publica-hjrv-2023\41%20-%20PLANEACION\POA%202026\SIAU\Informe%20Semestral_Estrategia%20Anual%20de%20Servicio%20a%20la%20Ciudadania" TargetMode="External"/><Relationship Id="rId9"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3" Type="http://schemas.openxmlformats.org/officeDocument/2006/relationships/hyperlink" Target="file:///\\172.16.0.203\publica-hjrv-2023\41%20-%20PLANEACION\POA%202026\COSTOS\Informe_Cargue%20Rfast" TargetMode="External"/><Relationship Id="rId2" Type="http://schemas.openxmlformats.org/officeDocument/2006/relationships/hyperlink" Target="file:///\\172.16.0.203\publica-hjrv-2023\41%20-%20PLANEACION\POA%202026\COSTOS\Informe%20Parametrizaci&#243;n%20Rfast" TargetMode="External"/><Relationship Id="rId1" Type="http://schemas.openxmlformats.org/officeDocument/2006/relationships/hyperlink" Target="file:///\\172.16.0.203\publica-hjrv-2023\41%20-%20PLANEACION\POA%202026\COSTOS\Informes%20Trimestrales_Costos" TargetMode="External"/><Relationship Id="rId6" Type="http://schemas.openxmlformats.org/officeDocument/2006/relationships/comments" Target="../comments15.xml"/><Relationship Id="rId5" Type="http://schemas.openxmlformats.org/officeDocument/2006/relationships/vmlDrawing" Target="../drawings/vmlDrawing15.vml"/><Relationship Id="rId4"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8" Type="http://schemas.openxmlformats.org/officeDocument/2006/relationships/drawing" Target="../drawings/drawing16.xml"/><Relationship Id="rId3" Type="http://schemas.openxmlformats.org/officeDocument/2006/relationships/hyperlink" Target="file:///\\172.16.0.203\publica-hjrv-2023\41%20-%20PLANEACION\POA%202026\CONTRATACI&#211;N\Soportes%20CHIP" TargetMode="External"/><Relationship Id="rId7" Type="http://schemas.openxmlformats.org/officeDocument/2006/relationships/hyperlink" Target="file:///\\172.16.0.203\publica-hjrv-2023\41%20-%20PLANEACION\POA%202026\CONTRATACI&#211;N\Soportes%20Super_FT026" TargetMode="External"/><Relationship Id="rId2" Type="http://schemas.openxmlformats.org/officeDocument/2006/relationships/hyperlink" Target="file:///\\172.16.0.203\publica-hjrv-2023\41%20-%20PLANEACION\POA%202026\CONTRATACI&#211;N\Soporte_Plan%20Anual%20Adquisiciones_" TargetMode="External"/><Relationship Id="rId1" Type="http://schemas.openxmlformats.org/officeDocument/2006/relationships/hyperlink" Target="file:///\\172.16.0.203\publica-hjrv-2023\41%20-%20PLANEACION\POA%202026\CONTRATACI&#211;N\Informe%20Semestral_SECOP" TargetMode="External"/><Relationship Id="rId6" Type="http://schemas.openxmlformats.org/officeDocument/2006/relationships/hyperlink" Target="file:///\\172.16.0.203\publica-hjrv-2023\41%20-%20PLANEACION\POA%202026\CONTRATACI&#211;N\SIA%20OBSERVA_%20SOPORTES" TargetMode="External"/><Relationship Id="rId5" Type="http://schemas.openxmlformats.org/officeDocument/2006/relationships/hyperlink" Target="file:///\\172.16.0.203\publica-hjrv-2023\41%20-%20PLANEACION\POA%202026\CONTRATACI&#211;N\Soportes%20SIA%20CONTRALORIA" TargetMode="External"/><Relationship Id="rId10" Type="http://schemas.openxmlformats.org/officeDocument/2006/relationships/comments" Target="../comments16.xml"/><Relationship Id="rId4" Type="http://schemas.openxmlformats.org/officeDocument/2006/relationships/hyperlink" Target="file:///\\172.16.0.203\publica-hjrv-2023\41%20-%20PLANEACION\POA%202026\CONTRATACI&#211;N\Soportes%20Reporte%20SIHO_Contrataci&#243;n%20desde%202020" TargetMode="External"/><Relationship Id="rId9" Type="http://schemas.openxmlformats.org/officeDocument/2006/relationships/vmlDrawing" Target="../drawings/vmlDrawing16.v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8" Type="http://schemas.openxmlformats.org/officeDocument/2006/relationships/hyperlink" Target="file:///\\172.16.0.203\publica-hjrv-2023\41%20-%20PLANEACION\POA%202026\CONTROL%20INTERNO\Informe_Plan%20Transparencia%20y%20Etica%20Publica" TargetMode="External"/><Relationship Id="rId3" Type="http://schemas.openxmlformats.org/officeDocument/2006/relationships/hyperlink" Target="file:///\\172.16.0.203\publica-hjrv-2023\41%20-%20PLANEACION\POA%202026\CONTROL%20INTERNO\Informe%20Semestral_Seguimiento%20PQRSD" TargetMode="External"/><Relationship Id="rId7" Type="http://schemas.openxmlformats.org/officeDocument/2006/relationships/hyperlink" Target="file:///\\172.16.0.203\publica-hjrv-2023\41%20-%20PLANEACION\POA%202026\CONTROL%20INTERNO\Informe%20Semestral_Pormenorizado%20del%20Estado%20de%20Control%20Interno" TargetMode="External"/><Relationship Id="rId12" Type="http://schemas.openxmlformats.org/officeDocument/2006/relationships/comments" Target="../comments3.xml"/><Relationship Id="rId2" Type="http://schemas.openxmlformats.org/officeDocument/2006/relationships/hyperlink" Target="file:///\\172.16.0.203\publica-hjrv-2023\41%20-%20PLANEACION\POA%202026\CONTROL%20INTERNO\Soportes%20Reporte%20CHIP" TargetMode="External"/><Relationship Id="rId1" Type="http://schemas.openxmlformats.org/officeDocument/2006/relationships/hyperlink" Target="file:///\\172.16.0.203\publica-hjrv-2023\41%20-%20PLANEACION\POA%202026\CONTROL%20INTERNO\Comit&#233;%20Coordinaci&#243;n%20de%20Control%20Interno" TargetMode="External"/><Relationship Id="rId6" Type="http://schemas.openxmlformats.org/officeDocument/2006/relationships/hyperlink" Target="file:///\\172.16.0.203\publica-hjrv-2023\41%20-%20PLANEACION\POA%202026\CONTROL%20INTERNO\Informe%20Semestral_Auditorias%20Externas%20Planes%20de%20Mejoramiento" TargetMode="External"/><Relationship Id="rId11" Type="http://schemas.openxmlformats.org/officeDocument/2006/relationships/vmlDrawing" Target="../drawings/vmlDrawing3.vml"/><Relationship Id="rId5" Type="http://schemas.openxmlformats.org/officeDocument/2006/relationships/hyperlink" Target="file:///\\172.16.0.203\publica-hjrv-2023\41%20-%20PLANEACION\POA%202026\CONTROL%20INTERNO\Informe%20Trimestral_Auditoria%20Internas%20Planes%20de%20Mejoramiento_VIG2026" TargetMode="External"/><Relationship Id="rId10" Type="http://schemas.openxmlformats.org/officeDocument/2006/relationships/drawing" Target="../drawings/drawing3.xml"/><Relationship Id="rId4" Type="http://schemas.openxmlformats.org/officeDocument/2006/relationships/hyperlink" Target="file:///\\172.16.0.203\publica-hjrv-2023\41%20-%20PLANEACION\POA%202026\CONTROL%20INTERNO\Informe%20DNDA\Certificado%20DE%20ENVIO%20--INFORME%20DERECHOS%20DE%20AUTOR%202026.pdf" TargetMode="External"/><Relationship Id="rId9"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hyperlink" Target="file:///\\172.16.0.203\publica-hjrv-2023\41%20-%20PLANEACION\POA%202026\SUBGERENCIA\Soporte%20Anual_PA_CDVC%20Plan%20de%20Acci&#243;n" TargetMode="External"/><Relationship Id="rId3" Type="http://schemas.openxmlformats.org/officeDocument/2006/relationships/hyperlink" Target="file:///\\172.16.0.203\publica-hjrv-2023\41%20-%20PLANEACION\POA%202026\SUBGERENCIA\Soporte%20Reporte%20SIHO_Informaci&#243;n%20General" TargetMode="External"/><Relationship Id="rId7" Type="http://schemas.openxmlformats.org/officeDocument/2006/relationships/hyperlink" Target="file:///\\172.16.0.203\publica-hjrv-2023\41%20-%20PLANEACION\POA%202026\SUBGERENCIA\Soporte%20Anual_INDI_CDVC%20Indicadores" TargetMode="External"/><Relationship Id="rId2" Type="http://schemas.openxmlformats.org/officeDocument/2006/relationships/hyperlink" Target="file:///\\172.16.0.203\publica-hjrv-2023\41%20-%20PLANEACION\POA%202026\SUBGERENCIA\Informe%20Trimestral_Plan%20de%20Comunicaciones" TargetMode="External"/><Relationship Id="rId1" Type="http://schemas.openxmlformats.org/officeDocument/2006/relationships/hyperlink" Target="file:///\\172.16.0.203\publica-hjrv-2023\41%20-%20PLANEACION\POA%202026\SUBGERENCIA\Informe%20Trimestral_Plan%20de%20Comunicaciones" TargetMode="External"/><Relationship Id="rId6" Type="http://schemas.openxmlformats.org/officeDocument/2006/relationships/hyperlink" Target="file:///\\172.16.0.203\publica-hjrv-2023\41%20-%20PLANEACION\POA%202026\SUBGERENCIA\Soporte%20Reporte%20SIHO_Cuentas%20por%20pagar" TargetMode="External"/><Relationship Id="rId11" Type="http://schemas.openxmlformats.org/officeDocument/2006/relationships/comments" Target="../comments4.xml"/><Relationship Id="rId5" Type="http://schemas.openxmlformats.org/officeDocument/2006/relationships/hyperlink" Target="file:///\\172.16.0.203\publica-hjrv-2023\41%20-%20PLANEACION\POA%202026\SUBGERENCIA\Soporte%20Reporte%20SIHO_Gastos" TargetMode="External"/><Relationship Id="rId10" Type="http://schemas.openxmlformats.org/officeDocument/2006/relationships/vmlDrawing" Target="../drawings/vmlDrawing4.vml"/><Relationship Id="rId4" Type="http://schemas.openxmlformats.org/officeDocument/2006/relationships/hyperlink" Target="file:///\\172.16.0.203\publica-hjrv-2023\41%20-%20PLANEACION\POA%202026\SUBGERENCIA\Soporte%20Reporte%20SIHO_Ingresos" TargetMode="External"/><Relationship Id="rId9"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8" Type="http://schemas.openxmlformats.org/officeDocument/2006/relationships/hyperlink" Target="file:///\\172.16.0.203\publica-hjrv-2023\41%20-%20PLANEACION\POA%202026\SUBDIRECCI&#211;N%20CIENTIFICA\Informe%20Trimestral_Indicador%2023" TargetMode="External"/><Relationship Id="rId13" Type="http://schemas.openxmlformats.org/officeDocument/2006/relationships/vmlDrawing" Target="../drawings/vmlDrawing5.vml"/><Relationship Id="rId3" Type="http://schemas.openxmlformats.org/officeDocument/2006/relationships/hyperlink" Target="file:///\\172.16.0.203\publica-hjrv-2023\41%20-%20PLANEACION\POA%202026\SUBDIRECCI&#211;N%20CIENTIFICA\Informe%20Semestral_Adherencias%20Protocolos%20Guias%20Cl&#237;nicas" TargetMode="External"/><Relationship Id="rId7" Type="http://schemas.openxmlformats.org/officeDocument/2006/relationships/hyperlink" Target="file:///\\172.16.0.203\publica-hjrv-2023\41%20-%20PLANEACION\POA%202026\SUBDIRECCI&#211;N%20CIENTIFICA\Informe%20Trimestral_Indicador%2022" TargetMode="External"/><Relationship Id="rId12" Type="http://schemas.openxmlformats.org/officeDocument/2006/relationships/drawing" Target="../drawings/drawing5.xml"/><Relationship Id="rId2" Type="http://schemas.openxmlformats.org/officeDocument/2006/relationships/hyperlink" Target="file:///\\172.16.0.203\publica-hjrv-2023\41%20-%20PLANEACION\POA%202026\SUBDIRECCI&#211;N%20CIENTIFICA\Plan%20de%20Actualizaci&#243;n%20o%20Implementaci&#243;n%20Protocolos" TargetMode="External"/><Relationship Id="rId1" Type="http://schemas.openxmlformats.org/officeDocument/2006/relationships/hyperlink" Target="file:///\\172.16.0.203\publica-hjrv-2023\41%20-%20PLANEACION\POA%202026\SUBDIRECCI&#211;N%20CIENTIFICA\Informe%20Semestral_Modelo%20de%20Atenci&#243;n%20en%20Salud" TargetMode="External"/><Relationship Id="rId6" Type="http://schemas.openxmlformats.org/officeDocument/2006/relationships/hyperlink" Target="file:///\\172.16.0.203\publica-hjrv-2023\41%20-%20PLANEACION\POA%202026\SUBDIRECCI&#211;N%20CIENTIFICA\Pol&#237;tica%20de%20Servicio%20al%20Ciudadano" TargetMode="External"/><Relationship Id="rId11" Type="http://schemas.openxmlformats.org/officeDocument/2006/relationships/hyperlink" Target="file:///\\172.16.0.203\publica-hjrv-2023\41%20-%20PLANEACION\POA%202026\SUBDIRECCI&#211;N%20CIENTIFICA\Soportes%20Mensuales_PyP" TargetMode="External"/><Relationship Id="rId5" Type="http://schemas.openxmlformats.org/officeDocument/2006/relationships/hyperlink" Target="file:///\\172.16.0.203\publica-hjrv-2023\41%20-%20PLANEACION\POA%202026\SUBDIRECCI&#211;N%20CIENTIFICA\Informe%20Semestral_Programa%20de%20Humanizaci&#243;n" TargetMode="External"/><Relationship Id="rId10" Type="http://schemas.openxmlformats.org/officeDocument/2006/relationships/hyperlink" Target="file:///\\172.16.0.203\publica-hjrv-2023\41%20-%20PLANEACION\POA%202026\SUBDIRECCI&#211;N%20CIENTIFICA\Informe%20Trimestral_Indicador%2026" TargetMode="External"/><Relationship Id="rId4" Type="http://schemas.openxmlformats.org/officeDocument/2006/relationships/hyperlink" Target="file:///\\172.16.0.203\publica-hjrv-2023\41%20-%20PLANEACION\POA%202026\SUBDIRECCI&#211;N%20CIENTIFICA\Informe%20Semestral_Eventos%20adversos" TargetMode="External"/><Relationship Id="rId9" Type="http://schemas.openxmlformats.org/officeDocument/2006/relationships/hyperlink" Target="file:///\\172.16.0.203\publica-hjrv-2023\41%20-%20PLANEACION\POA%202026\SUBDIRECCI&#211;N%20CIENTIFICA\Informe%20Trimestral_Indicador%2024" TargetMode="External"/><Relationship Id="rId1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8" Type="http://schemas.openxmlformats.org/officeDocument/2006/relationships/hyperlink" Target="file:///\\172.16.0.203\publica-hjrv-2023\41%20-%20PLANEACION\POA%202026\CALIDAD\Soporte%20Mensual_SIGERES%20COOSALUD%20ok" TargetMode="External"/><Relationship Id="rId13" Type="http://schemas.openxmlformats.org/officeDocument/2006/relationships/comments" Target="../comments6.xml"/><Relationship Id="rId3" Type="http://schemas.openxmlformats.org/officeDocument/2006/relationships/hyperlink" Target="file:///\\172.16.0.203\publica-hjrv-2023\41%20-%20PLANEACION\POA%202026\CALIDAD\Medici&#243;n%20de%20Satisfacci&#243;n%20de%20Usuarios" TargetMode="External"/><Relationship Id="rId7" Type="http://schemas.openxmlformats.org/officeDocument/2006/relationships/hyperlink" Target="file:///\\172.16.0.203\publica-hjrv-2023\41%20-%20PLANEACION\POA%202026\CALIDAD\Actas%20de%20sesi&#243;n%20de%20Junta%20Directiva_RIPS%20-%20Ok" TargetMode="External"/><Relationship Id="rId12" Type="http://schemas.openxmlformats.org/officeDocument/2006/relationships/vmlDrawing" Target="../drawings/vmlDrawing6.vml"/><Relationship Id="rId2" Type="http://schemas.openxmlformats.org/officeDocument/2006/relationships/hyperlink" Target="file:///\\172.16.0.203\publica-hjrv-2023\41%20-%20PLANEACION\POA%202026\CALIDAD\Informe%20Trimestral_Seguimiento%20Indicadores%20Referencia-Contrareferencia" TargetMode="External"/><Relationship Id="rId1" Type="http://schemas.openxmlformats.org/officeDocument/2006/relationships/hyperlink" Target="file:///\\172.16.0.203\publica-hjrv-2023\41%20-%20PLANEACION\POA%202026\CALIDAD\Informe%20trimestral%20de%20PQRSD" TargetMode="External"/><Relationship Id="rId6" Type="http://schemas.openxmlformats.org/officeDocument/2006/relationships/hyperlink" Target="file:///\\172.16.0.203\publica-hjrv-2023\41%20-%20PLANEACION\POA%202026\CALIDAD\Pol&#237;tica%20de%20Gesti&#243;n%20del%20Conocimiento%20e%20Innovaci&#243;n%20-%20MONTAR" TargetMode="External"/><Relationship Id="rId11" Type="http://schemas.openxmlformats.org/officeDocument/2006/relationships/drawing" Target="../drawings/drawing6.xml"/><Relationship Id="rId5" Type="http://schemas.openxmlformats.org/officeDocument/2006/relationships/hyperlink" Target="file:///\\172.16.0.203\publica-hjrv-2023\41%20-%20PLANEACION\POA%202026\CALIDAD\Informe%20Semestral_Plan%20de%20Mejoramiento%20Continuo%20de%20la%20Calidad%20de%20la%20Atenci&#243;n%20en%20Salud" TargetMode="External"/><Relationship Id="rId10" Type="http://schemas.openxmlformats.org/officeDocument/2006/relationships/hyperlink" Target="file:///\\172.16.0.203\publica-hjrv-2023\41%20-%20PLANEACION\POA%202026\CALIDAD\Soporte%20Anual_Anex&#243;%20T&#233;cnico%20SISPRO_Plan%20de%20Participaci&#243;n%20Social%20OK" TargetMode="External"/><Relationship Id="rId4" Type="http://schemas.openxmlformats.org/officeDocument/2006/relationships/hyperlink" Target="file:///\\172.16.0.203\publica-hjrv-2023\41%20-%20PLANEACION\POA%202026\CALIDAD\Sistema%20&#218;nico%20de%20Habilitaci&#243;n%20OK" TargetMode="External"/><Relationship Id="rId9" Type="http://schemas.openxmlformats.org/officeDocument/2006/relationships/hyperlink" Target="file:///\\172.16.0.203\publica-hjrv-2023\41%20-%20PLANEACION\POA%202026\CALIDAD\Soporte%20Anual_ST002%20PAMEC%20-%20OK"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file:///\\172.16.0.203\publica-hjrv-2023\41%20-%20PLANEACION\POA%202026\TALENTO%20HUMANO\Soporte%20Rendici&#243;n_%20Ley%20de%20Cuotas%20Partes_PASIVOCOL" TargetMode="External"/><Relationship Id="rId3" Type="http://schemas.openxmlformats.org/officeDocument/2006/relationships/hyperlink" Target="file:///\\172.16.0.203\publica-hjrv-2023\41%20-%20PLANEACION\POA%202026\TALENTO%20HUMANO\Soporte%20Anual%20Ingreso%20al%20Empleo%20P&#250;blico%20de%20J&#243;venes" TargetMode="External"/><Relationship Id="rId7" Type="http://schemas.openxmlformats.org/officeDocument/2006/relationships/hyperlink" Target="file:///\\172.16.0.203\publica-hjrv-2023\41%20-%20PLANEACION\POA%202026\TALENTO%20HUMANO\Soporte%20Anual_CGR%20Personal%20y%20Costos%20Personal%20de%20Planta_CHIP" TargetMode="External"/><Relationship Id="rId12" Type="http://schemas.openxmlformats.org/officeDocument/2006/relationships/comments" Target="../comments7.xml"/><Relationship Id="rId2" Type="http://schemas.openxmlformats.org/officeDocument/2006/relationships/hyperlink" Target="file:///\\172.16.0.203\publica-hjrv-2023\41%20-%20PLANEACION\POA%202026\TALENTO%20HUMANO\Soporte%20Anual%20Ingreso%20al%20Empleo%20P&#250;blico%20de%20Personas%20con%20Discapacidad" TargetMode="External"/><Relationship Id="rId1" Type="http://schemas.openxmlformats.org/officeDocument/2006/relationships/hyperlink" Target="file:///\\172.16.0.203\publica-hjrv-2023\41%20-%20PLANEACION\POA%202026\TALENTO%20HUMANO\Informes%20Semestrales%20Plan%20de%20Capacitaci&#243;n" TargetMode="External"/><Relationship Id="rId6" Type="http://schemas.openxmlformats.org/officeDocument/2006/relationships/hyperlink" Target="file:///\\172.16.0.203\publica-hjrv-2023\41%20-%20PLANEACION\POA%202026\TALENTO%20HUMANO\Soporte%20Trimestral%20SIHO_RH" TargetMode="External"/><Relationship Id="rId11" Type="http://schemas.openxmlformats.org/officeDocument/2006/relationships/vmlDrawing" Target="../drawings/vmlDrawing7.vml"/><Relationship Id="rId5" Type="http://schemas.openxmlformats.org/officeDocument/2006/relationships/hyperlink" Target="file:///\\172.16.0.203\publica-hjrv-2023\41%20-%20PLANEACION\POA%202026\TALENTO%20HUMANO\Actas%20de%20Asistencia%20Socializaci&#243;n_Canales%20de%20Denuncia%20Internos%20y%20Externos" TargetMode="External"/><Relationship Id="rId10" Type="http://schemas.openxmlformats.org/officeDocument/2006/relationships/drawing" Target="../drawings/drawing7.xml"/><Relationship Id="rId4" Type="http://schemas.openxmlformats.org/officeDocument/2006/relationships/hyperlink" Target="file:///\\172.16.0.203\publica-hjrv-2023\41%20-%20PLANEACION\POA%202026\TALENTO%20HUMANO\Pol&#237;tica%20de%20Integridad%20Publica_Informes" TargetMode="External"/><Relationship Id="rId9" Type="http://schemas.openxmlformats.org/officeDocument/2006/relationships/hyperlink" Target="file:///\\172.16.0.203\publica-hjrv-2023\41%20-%20PLANEACION\POA%202026\TALENTO%20HUMANO\Plan%20de%20Previsi&#243;n%20de%20Recursos%20Humano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file:///\\172.16.0.203\publica-hjrv-2023\41%20-%20PLANEACION\POA%202026\SEGURIDAD%20Y%20SALUD%20EN%20EL%20TRABAJO\Soporte%20Anual_Registro%20Generadores%20de%20Residuos%20Peligrosos" TargetMode="External"/><Relationship Id="rId3" Type="http://schemas.openxmlformats.org/officeDocument/2006/relationships/hyperlink" Target="file:///\\172.16.0.203\publica-hjrv-2023\41%20-%20PLANEACION\POA%202026\SEGURIDAD%20Y%20SALUD%20EN%20EL%20TRABAJO\Plan%20de%20Gestion%20de%20Residuos%20Hospitalarios" TargetMode="External"/><Relationship Id="rId7" Type="http://schemas.openxmlformats.org/officeDocument/2006/relationships/hyperlink" Target="file:///\\172.16.0.203\publica-hjrv-2023\41%20-%20PLANEACION\POA%202026\SEGURIDAD%20Y%20SALUD%20EN%20EL%20TRABAJO\Soporte%20Anual_Autoevaluaci&#243;n%20Estandares%20Monimos%20y%20Planes%20de%20Mejoramiento" TargetMode="External"/><Relationship Id="rId2" Type="http://schemas.openxmlformats.org/officeDocument/2006/relationships/hyperlink" Target="file:///\\172.16.0.203\publica-hjrv-2023\41%20-%20PLANEACION\POA%202026\SEGURIDAD%20Y%20SALUD%20EN%20EL%20TRABAJO\Pol&#237;tica%20de%20Gesti&#243;n%20Ambiental" TargetMode="External"/><Relationship Id="rId1" Type="http://schemas.openxmlformats.org/officeDocument/2006/relationships/hyperlink" Target="file:///\\172.16.0.203\publica-hjrv-2023\41%20-%20PLANEACION\POA%202026\SEGURIDAD%20Y%20SALUD%20EN%20EL%20TRABAJO\Pol&#237;tica%20de%20Gesti&#243;n%20Ambiental" TargetMode="External"/><Relationship Id="rId6" Type="http://schemas.openxmlformats.org/officeDocument/2006/relationships/hyperlink" Target="file:///\\172.16.0.203\publica-hjrv-2023\41%20-%20PLANEACION\POA%202026\SEGURIDAD%20Y%20SALUD%20EN%20EL%20TRABAJO\Informe%20Trimestral_Plan%20de%20Trabajo%20SGSST" TargetMode="External"/><Relationship Id="rId11" Type="http://schemas.openxmlformats.org/officeDocument/2006/relationships/comments" Target="../comments8.xml"/><Relationship Id="rId5" Type="http://schemas.openxmlformats.org/officeDocument/2006/relationships/hyperlink" Target="file:///\\172.16.0.203\publica-hjrv-2023\41%20-%20PLANEACION\POA%202026\SEGURIDAD%20Y%20SALUD%20EN%20EL%20TRABAJO\Informe%20Semestral%20del%20Protocolo%20de%20Prevenci&#243;n%20y%20Atenci&#243;n%20de%20Violencias%20y%20Discriminaci&#243;n" TargetMode="External"/><Relationship Id="rId10" Type="http://schemas.openxmlformats.org/officeDocument/2006/relationships/vmlDrawing" Target="../drawings/vmlDrawing8.vml"/><Relationship Id="rId4" Type="http://schemas.openxmlformats.org/officeDocument/2006/relationships/hyperlink" Target="file:///\\172.16.0.203\publica-hjrv-2023\41%20-%20PLANEACION\POA%202026\SEGURIDAD%20Y%20SALUD%20EN%20EL%20TRABAJO\Informe%20de%20evaluaci&#243;n%20del%20puesto%20de%20trabajo" TargetMode="External"/><Relationship Id="rId9"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9433E-C229-4836-B4D3-1E29E7CD118E}">
  <dimension ref="B1:HE36"/>
  <sheetViews>
    <sheetView topLeftCell="F18" zoomScale="70" zoomScaleNormal="70" workbookViewId="0">
      <selection activeCell="O27" sqref="O27"/>
    </sheetView>
  </sheetViews>
  <sheetFormatPr baseColWidth="10" defaultRowHeight="16.5" x14ac:dyDescent="0.4"/>
  <cols>
    <col min="1" max="1" width="2.85546875" style="3" customWidth="1"/>
    <col min="2" max="2" width="20.7109375" style="3" customWidth="1"/>
    <col min="3" max="7" width="17.28515625" style="3" customWidth="1"/>
    <col min="8" max="8" width="51.5703125" style="3" customWidth="1"/>
    <col min="9" max="9" width="16.7109375" style="3" customWidth="1"/>
    <col min="10" max="10" width="17" style="3" customWidth="1"/>
    <col min="11" max="11" width="30.28515625" style="3" customWidth="1"/>
    <col min="12" max="12" width="26.140625" style="3" customWidth="1"/>
    <col min="13" max="13" width="15.7109375" style="3" customWidth="1"/>
    <col min="14" max="14" width="22.7109375" style="8" hidden="1" customWidth="1"/>
    <col min="15" max="15" width="68.7109375" style="28" customWidth="1"/>
    <col min="16" max="16" width="57.28515625" style="3" customWidth="1"/>
    <col min="17" max="17" width="27.28515625" style="3" hidden="1" customWidth="1"/>
    <col min="18" max="18" width="40.28515625" style="3" customWidth="1"/>
    <col min="19" max="19" width="46" style="3" customWidth="1"/>
    <col min="20" max="257" width="11.42578125" style="3"/>
    <col min="258" max="262" width="17.28515625" style="3" customWidth="1"/>
    <col min="263" max="263" width="59.28515625" style="3" customWidth="1"/>
    <col min="264" max="264" width="16.7109375" style="3" customWidth="1"/>
    <col min="265" max="265" width="17" style="3" customWidth="1"/>
    <col min="266" max="266" width="17.7109375" style="3" customWidth="1"/>
    <col min="267" max="267" width="13.5703125" style="3" customWidth="1"/>
    <col min="268" max="268" width="16.5703125" style="3" customWidth="1"/>
    <col min="269" max="269" width="13.28515625" style="3" customWidth="1"/>
    <col min="270" max="270" width="17.140625" style="3" customWidth="1"/>
    <col min="271" max="513" width="11.42578125" style="3"/>
    <col min="514" max="518" width="17.28515625" style="3" customWidth="1"/>
    <col min="519" max="519" width="59.28515625" style="3" customWidth="1"/>
    <col min="520" max="520" width="16.7109375" style="3" customWidth="1"/>
    <col min="521" max="521" width="17" style="3" customWidth="1"/>
    <col min="522" max="522" width="17.7109375" style="3" customWidth="1"/>
    <col min="523" max="523" width="13.5703125" style="3" customWidth="1"/>
    <col min="524" max="524" width="16.5703125" style="3" customWidth="1"/>
    <col min="525" max="525" width="13.28515625" style="3" customWidth="1"/>
    <col min="526" max="526" width="17.140625" style="3" customWidth="1"/>
    <col min="527" max="769" width="11.42578125" style="3"/>
    <col min="770" max="774" width="17.28515625" style="3" customWidth="1"/>
    <col min="775" max="775" width="59.28515625" style="3" customWidth="1"/>
    <col min="776" max="776" width="16.7109375" style="3" customWidth="1"/>
    <col min="777" max="777" width="17" style="3" customWidth="1"/>
    <col min="778" max="778" width="17.7109375" style="3" customWidth="1"/>
    <col min="779" max="779" width="13.5703125" style="3" customWidth="1"/>
    <col min="780" max="780" width="16.5703125" style="3" customWidth="1"/>
    <col min="781" max="781" width="13.28515625" style="3" customWidth="1"/>
    <col min="782" max="782" width="17.140625" style="3" customWidth="1"/>
    <col min="783" max="1025" width="11.42578125" style="3"/>
    <col min="1026" max="1030" width="17.28515625" style="3" customWidth="1"/>
    <col min="1031" max="1031" width="59.28515625" style="3" customWidth="1"/>
    <col min="1032" max="1032" width="16.7109375" style="3" customWidth="1"/>
    <col min="1033" max="1033" width="17" style="3" customWidth="1"/>
    <col min="1034" max="1034" width="17.7109375" style="3" customWidth="1"/>
    <col min="1035" max="1035" width="13.5703125" style="3" customWidth="1"/>
    <col min="1036" max="1036" width="16.5703125" style="3" customWidth="1"/>
    <col min="1037" max="1037" width="13.28515625" style="3" customWidth="1"/>
    <col min="1038" max="1038" width="17.140625" style="3" customWidth="1"/>
    <col min="1039" max="1281" width="11.42578125" style="3"/>
    <col min="1282" max="1286" width="17.28515625" style="3" customWidth="1"/>
    <col min="1287" max="1287" width="59.28515625" style="3" customWidth="1"/>
    <col min="1288" max="1288" width="16.7109375" style="3" customWidth="1"/>
    <col min="1289" max="1289" width="17" style="3" customWidth="1"/>
    <col min="1290" max="1290" width="17.7109375" style="3" customWidth="1"/>
    <col min="1291" max="1291" width="13.5703125" style="3" customWidth="1"/>
    <col min="1292" max="1292" width="16.5703125" style="3" customWidth="1"/>
    <col min="1293" max="1293" width="13.28515625" style="3" customWidth="1"/>
    <col min="1294" max="1294" width="17.140625" style="3" customWidth="1"/>
    <col min="1295" max="1537" width="11.42578125" style="3"/>
    <col min="1538" max="1542" width="17.28515625" style="3" customWidth="1"/>
    <col min="1543" max="1543" width="59.28515625" style="3" customWidth="1"/>
    <col min="1544" max="1544" width="16.7109375" style="3" customWidth="1"/>
    <col min="1545" max="1545" width="17" style="3" customWidth="1"/>
    <col min="1546" max="1546" width="17.7109375" style="3" customWidth="1"/>
    <col min="1547" max="1547" width="13.5703125" style="3" customWidth="1"/>
    <col min="1548" max="1548" width="16.5703125" style="3" customWidth="1"/>
    <col min="1549" max="1549" width="13.28515625" style="3" customWidth="1"/>
    <col min="1550" max="1550" width="17.140625" style="3" customWidth="1"/>
    <col min="1551" max="1793" width="11.42578125" style="3"/>
    <col min="1794" max="1798" width="17.28515625" style="3" customWidth="1"/>
    <col min="1799" max="1799" width="59.28515625" style="3" customWidth="1"/>
    <col min="1800" max="1800" width="16.7109375" style="3" customWidth="1"/>
    <col min="1801" max="1801" width="17" style="3" customWidth="1"/>
    <col min="1802" max="1802" width="17.7109375" style="3" customWidth="1"/>
    <col min="1803" max="1803" width="13.5703125" style="3" customWidth="1"/>
    <col min="1804" max="1804" width="16.5703125" style="3" customWidth="1"/>
    <col min="1805" max="1805" width="13.28515625" style="3" customWidth="1"/>
    <col min="1806" max="1806" width="17.140625" style="3" customWidth="1"/>
    <col min="1807" max="2049" width="11.42578125" style="3"/>
    <col min="2050" max="2054" width="17.28515625" style="3" customWidth="1"/>
    <col min="2055" max="2055" width="59.28515625" style="3" customWidth="1"/>
    <col min="2056" max="2056" width="16.7109375" style="3" customWidth="1"/>
    <col min="2057" max="2057" width="17" style="3" customWidth="1"/>
    <col min="2058" max="2058" width="17.7109375" style="3" customWidth="1"/>
    <col min="2059" max="2059" width="13.5703125" style="3" customWidth="1"/>
    <col min="2060" max="2060" width="16.5703125" style="3" customWidth="1"/>
    <col min="2061" max="2061" width="13.28515625" style="3" customWidth="1"/>
    <col min="2062" max="2062" width="17.140625" style="3" customWidth="1"/>
    <col min="2063" max="2305" width="11.42578125" style="3"/>
    <col min="2306" max="2310" width="17.28515625" style="3" customWidth="1"/>
    <col min="2311" max="2311" width="59.28515625" style="3" customWidth="1"/>
    <col min="2312" max="2312" width="16.7109375" style="3" customWidth="1"/>
    <col min="2313" max="2313" width="17" style="3" customWidth="1"/>
    <col min="2314" max="2314" width="17.7109375" style="3" customWidth="1"/>
    <col min="2315" max="2315" width="13.5703125" style="3" customWidth="1"/>
    <col min="2316" max="2316" width="16.5703125" style="3" customWidth="1"/>
    <col min="2317" max="2317" width="13.28515625" style="3" customWidth="1"/>
    <col min="2318" max="2318" width="17.140625" style="3" customWidth="1"/>
    <col min="2319" max="2561" width="11.42578125" style="3"/>
    <col min="2562" max="2566" width="17.28515625" style="3" customWidth="1"/>
    <col min="2567" max="2567" width="59.28515625" style="3" customWidth="1"/>
    <col min="2568" max="2568" width="16.7109375" style="3" customWidth="1"/>
    <col min="2569" max="2569" width="17" style="3" customWidth="1"/>
    <col min="2570" max="2570" width="17.7109375" style="3" customWidth="1"/>
    <col min="2571" max="2571" width="13.5703125" style="3" customWidth="1"/>
    <col min="2572" max="2572" width="16.5703125" style="3" customWidth="1"/>
    <col min="2573" max="2573" width="13.28515625" style="3" customWidth="1"/>
    <col min="2574" max="2574" width="17.140625" style="3" customWidth="1"/>
    <col min="2575" max="2817" width="11.42578125" style="3"/>
    <col min="2818" max="2822" width="17.28515625" style="3" customWidth="1"/>
    <col min="2823" max="2823" width="59.28515625" style="3" customWidth="1"/>
    <col min="2824" max="2824" width="16.7109375" style="3" customWidth="1"/>
    <col min="2825" max="2825" width="17" style="3" customWidth="1"/>
    <col min="2826" max="2826" width="17.7109375" style="3" customWidth="1"/>
    <col min="2827" max="2827" width="13.5703125" style="3" customWidth="1"/>
    <col min="2828" max="2828" width="16.5703125" style="3" customWidth="1"/>
    <col min="2829" max="2829" width="13.28515625" style="3" customWidth="1"/>
    <col min="2830" max="2830" width="17.140625" style="3" customWidth="1"/>
    <col min="2831" max="3073" width="11.42578125" style="3"/>
    <col min="3074" max="3078" width="17.28515625" style="3" customWidth="1"/>
    <col min="3079" max="3079" width="59.28515625" style="3" customWidth="1"/>
    <col min="3080" max="3080" width="16.7109375" style="3" customWidth="1"/>
    <col min="3081" max="3081" width="17" style="3" customWidth="1"/>
    <col min="3082" max="3082" width="17.7109375" style="3" customWidth="1"/>
    <col min="3083" max="3083" width="13.5703125" style="3" customWidth="1"/>
    <col min="3084" max="3084" width="16.5703125" style="3" customWidth="1"/>
    <col min="3085" max="3085" width="13.28515625" style="3" customWidth="1"/>
    <col min="3086" max="3086" width="17.140625" style="3" customWidth="1"/>
    <col min="3087" max="3329" width="11.42578125" style="3"/>
    <col min="3330" max="3334" width="17.28515625" style="3" customWidth="1"/>
    <col min="3335" max="3335" width="59.28515625" style="3" customWidth="1"/>
    <col min="3336" max="3336" width="16.7109375" style="3" customWidth="1"/>
    <col min="3337" max="3337" width="17" style="3" customWidth="1"/>
    <col min="3338" max="3338" width="17.7109375" style="3" customWidth="1"/>
    <col min="3339" max="3339" width="13.5703125" style="3" customWidth="1"/>
    <col min="3340" max="3340" width="16.5703125" style="3" customWidth="1"/>
    <col min="3341" max="3341" width="13.28515625" style="3" customWidth="1"/>
    <col min="3342" max="3342" width="17.140625" style="3" customWidth="1"/>
    <col min="3343" max="3585" width="11.42578125" style="3"/>
    <col min="3586" max="3590" width="17.28515625" style="3" customWidth="1"/>
    <col min="3591" max="3591" width="59.28515625" style="3" customWidth="1"/>
    <col min="3592" max="3592" width="16.7109375" style="3" customWidth="1"/>
    <col min="3593" max="3593" width="17" style="3" customWidth="1"/>
    <col min="3594" max="3594" width="17.7109375" style="3" customWidth="1"/>
    <col min="3595" max="3595" width="13.5703125" style="3" customWidth="1"/>
    <col min="3596" max="3596" width="16.5703125" style="3" customWidth="1"/>
    <col min="3597" max="3597" width="13.28515625" style="3" customWidth="1"/>
    <col min="3598" max="3598" width="17.140625" style="3" customWidth="1"/>
    <col min="3599" max="3841" width="11.42578125" style="3"/>
    <col min="3842" max="3846" width="17.28515625" style="3" customWidth="1"/>
    <col min="3847" max="3847" width="59.28515625" style="3" customWidth="1"/>
    <col min="3848" max="3848" width="16.7109375" style="3" customWidth="1"/>
    <col min="3849" max="3849" width="17" style="3" customWidth="1"/>
    <col min="3850" max="3850" width="17.7109375" style="3" customWidth="1"/>
    <col min="3851" max="3851" width="13.5703125" style="3" customWidth="1"/>
    <col min="3852" max="3852" width="16.5703125" style="3" customWidth="1"/>
    <col min="3853" max="3853" width="13.28515625" style="3" customWidth="1"/>
    <col min="3854" max="3854" width="17.140625" style="3" customWidth="1"/>
    <col min="3855" max="4097" width="11.42578125" style="3"/>
    <col min="4098" max="4102" width="17.28515625" style="3" customWidth="1"/>
    <col min="4103" max="4103" width="59.28515625" style="3" customWidth="1"/>
    <col min="4104" max="4104" width="16.7109375" style="3" customWidth="1"/>
    <col min="4105" max="4105" width="17" style="3" customWidth="1"/>
    <col min="4106" max="4106" width="17.7109375" style="3" customWidth="1"/>
    <col min="4107" max="4107" width="13.5703125" style="3" customWidth="1"/>
    <col min="4108" max="4108" width="16.5703125" style="3" customWidth="1"/>
    <col min="4109" max="4109" width="13.28515625" style="3" customWidth="1"/>
    <col min="4110" max="4110" width="17.140625" style="3" customWidth="1"/>
    <col min="4111" max="4353" width="11.42578125" style="3"/>
    <col min="4354" max="4358" width="17.28515625" style="3" customWidth="1"/>
    <col min="4359" max="4359" width="59.28515625" style="3" customWidth="1"/>
    <col min="4360" max="4360" width="16.7109375" style="3" customWidth="1"/>
    <col min="4361" max="4361" width="17" style="3" customWidth="1"/>
    <col min="4362" max="4362" width="17.7109375" style="3" customWidth="1"/>
    <col min="4363" max="4363" width="13.5703125" style="3" customWidth="1"/>
    <col min="4364" max="4364" width="16.5703125" style="3" customWidth="1"/>
    <col min="4365" max="4365" width="13.28515625" style="3" customWidth="1"/>
    <col min="4366" max="4366" width="17.140625" style="3" customWidth="1"/>
    <col min="4367" max="4609" width="11.42578125" style="3"/>
    <col min="4610" max="4614" width="17.28515625" style="3" customWidth="1"/>
    <col min="4615" max="4615" width="59.28515625" style="3" customWidth="1"/>
    <col min="4616" max="4616" width="16.7109375" style="3" customWidth="1"/>
    <col min="4617" max="4617" width="17" style="3" customWidth="1"/>
    <col min="4618" max="4618" width="17.7109375" style="3" customWidth="1"/>
    <col min="4619" max="4619" width="13.5703125" style="3" customWidth="1"/>
    <col min="4620" max="4620" width="16.5703125" style="3" customWidth="1"/>
    <col min="4621" max="4621" width="13.28515625" style="3" customWidth="1"/>
    <col min="4622" max="4622" width="17.140625" style="3" customWidth="1"/>
    <col min="4623" max="4865" width="11.42578125" style="3"/>
    <col min="4866" max="4870" width="17.28515625" style="3" customWidth="1"/>
    <col min="4871" max="4871" width="59.28515625" style="3" customWidth="1"/>
    <col min="4872" max="4872" width="16.7109375" style="3" customWidth="1"/>
    <col min="4873" max="4873" width="17" style="3" customWidth="1"/>
    <col min="4874" max="4874" width="17.7109375" style="3" customWidth="1"/>
    <col min="4875" max="4875" width="13.5703125" style="3" customWidth="1"/>
    <col min="4876" max="4876" width="16.5703125" style="3" customWidth="1"/>
    <col min="4877" max="4877" width="13.28515625" style="3" customWidth="1"/>
    <col min="4878" max="4878" width="17.140625" style="3" customWidth="1"/>
    <col min="4879" max="5121" width="11.42578125" style="3"/>
    <col min="5122" max="5126" width="17.28515625" style="3" customWidth="1"/>
    <col min="5127" max="5127" width="59.28515625" style="3" customWidth="1"/>
    <col min="5128" max="5128" width="16.7109375" style="3" customWidth="1"/>
    <col min="5129" max="5129" width="17" style="3" customWidth="1"/>
    <col min="5130" max="5130" width="17.7109375" style="3" customWidth="1"/>
    <col min="5131" max="5131" width="13.5703125" style="3" customWidth="1"/>
    <col min="5132" max="5132" width="16.5703125" style="3" customWidth="1"/>
    <col min="5133" max="5133" width="13.28515625" style="3" customWidth="1"/>
    <col min="5134" max="5134" width="17.140625" style="3" customWidth="1"/>
    <col min="5135" max="5377" width="11.42578125" style="3"/>
    <col min="5378" max="5382" width="17.28515625" style="3" customWidth="1"/>
    <col min="5383" max="5383" width="59.28515625" style="3" customWidth="1"/>
    <col min="5384" max="5384" width="16.7109375" style="3" customWidth="1"/>
    <col min="5385" max="5385" width="17" style="3" customWidth="1"/>
    <col min="5386" max="5386" width="17.7109375" style="3" customWidth="1"/>
    <col min="5387" max="5387" width="13.5703125" style="3" customWidth="1"/>
    <col min="5388" max="5388" width="16.5703125" style="3" customWidth="1"/>
    <col min="5389" max="5389" width="13.28515625" style="3" customWidth="1"/>
    <col min="5390" max="5390" width="17.140625" style="3" customWidth="1"/>
    <col min="5391" max="5633" width="11.42578125" style="3"/>
    <col min="5634" max="5638" width="17.28515625" style="3" customWidth="1"/>
    <col min="5639" max="5639" width="59.28515625" style="3" customWidth="1"/>
    <col min="5640" max="5640" width="16.7109375" style="3" customWidth="1"/>
    <col min="5641" max="5641" width="17" style="3" customWidth="1"/>
    <col min="5642" max="5642" width="17.7109375" style="3" customWidth="1"/>
    <col min="5643" max="5643" width="13.5703125" style="3" customWidth="1"/>
    <col min="5644" max="5644" width="16.5703125" style="3" customWidth="1"/>
    <col min="5645" max="5645" width="13.28515625" style="3" customWidth="1"/>
    <col min="5646" max="5646" width="17.140625" style="3" customWidth="1"/>
    <col min="5647" max="5889" width="11.42578125" style="3"/>
    <col min="5890" max="5894" width="17.28515625" style="3" customWidth="1"/>
    <col min="5895" max="5895" width="59.28515625" style="3" customWidth="1"/>
    <col min="5896" max="5896" width="16.7109375" style="3" customWidth="1"/>
    <col min="5897" max="5897" width="17" style="3" customWidth="1"/>
    <col min="5898" max="5898" width="17.7109375" style="3" customWidth="1"/>
    <col min="5899" max="5899" width="13.5703125" style="3" customWidth="1"/>
    <col min="5900" max="5900" width="16.5703125" style="3" customWidth="1"/>
    <col min="5901" max="5901" width="13.28515625" style="3" customWidth="1"/>
    <col min="5902" max="5902" width="17.140625" style="3" customWidth="1"/>
    <col min="5903" max="6145" width="11.42578125" style="3"/>
    <col min="6146" max="6150" width="17.28515625" style="3" customWidth="1"/>
    <col min="6151" max="6151" width="59.28515625" style="3" customWidth="1"/>
    <col min="6152" max="6152" width="16.7109375" style="3" customWidth="1"/>
    <col min="6153" max="6153" width="17" style="3" customWidth="1"/>
    <col min="6154" max="6154" width="17.7109375" style="3" customWidth="1"/>
    <col min="6155" max="6155" width="13.5703125" style="3" customWidth="1"/>
    <col min="6156" max="6156" width="16.5703125" style="3" customWidth="1"/>
    <col min="6157" max="6157" width="13.28515625" style="3" customWidth="1"/>
    <col min="6158" max="6158" width="17.140625" style="3" customWidth="1"/>
    <col min="6159" max="6401" width="11.42578125" style="3"/>
    <col min="6402" max="6406" width="17.28515625" style="3" customWidth="1"/>
    <col min="6407" max="6407" width="59.28515625" style="3" customWidth="1"/>
    <col min="6408" max="6408" width="16.7109375" style="3" customWidth="1"/>
    <col min="6409" max="6409" width="17" style="3" customWidth="1"/>
    <col min="6410" max="6410" width="17.7109375" style="3" customWidth="1"/>
    <col min="6411" max="6411" width="13.5703125" style="3" customWidth="1"/>
    <col min="6412" max="6412" width="16.5703125" style="3" customWidth="1"/>
    <col min="6413" max="6413" width="13.28515625" style="3" customWidth="1"/>
    <col min="6414" max="6414" width="17.140625" style="3" customWidth="1"/>
    <col min="6415" max="6657" width="11.42578125" style="3"/>
    <col min="6658" max="6662" width="17.28515625" style="3" customWidth="1"/>
    <col min="6663" max="6663" width="59.28515625" style="3" customWidth="1"/>
    <col min="6664" max="6664" width="16.7109375" style="3" customWidth="1"/>
    <col min="6665" max="6665" width="17" style="3" customWidth="1"/>
    <col min="6666" max="6666" width="17.7109375" style="3" customWidth="1"/>
    <col min="6667" max="6667" width="13.5703125" style="3" customWidth="1"/>
    <col min="6668" max="6668" width="16.5703125" style="3" customWidth="1"/>
    <col min="6669" max="6669" width="13.28515625" style="3" customWidth="1"/>
    <col min="6670" max="6670" width="17.140625" style="3" customWidth="1"/>
    <col min="6671" max="6913" width="11.42578125" style="3"/>
    <col min="6914" max="6918" width="17.28515625" style="3" customWidth="1"/>
    <col min="6919" max="6919" width="59.28515625" style="3" customWidth="1"/>
    <col min="6920" max="6920" width="16.7109375" style="3" customWidth="1"/>
    <col min="6921" max="6921" width="17" style="3" customWidth="1"/>
    <col min="6922" max="6922" width="17.7109375" style="3" customWidth="1"/>
    <col min="6923" max="6923" width="13.5703125" style="3" customWidth="1"/>
    <col min="6924" max="6924" width="16.5703125" style="3" customWidth="1"/>
    <col min="6925" max="6925" width="13.28515625" style="3" customWidth="1"/>
    <col min="6926" max="6926" width="17.140625" style="3" customWidth="1"/>
    <col min="6927" max="7169" width="11.42578125" style="3"/>
    <col min="7170" max="7174" width="17.28515625" style="3" customWidth="1"/>
    <col min="7175" max="7175" width="59.28515625" style="3" customWidth="1"/>
    <col min="7176" max="7176" width="16.7109375" style="3" customWidth="1"/>
    <col min="7177" max="7177" width="17" style="3" customWidth="1"/>
    <col min="7178" max="7178" width="17.7109375" style="3" customWidth="1"/>
    <col min="7179" max="7179" width="13.5703125" style="3" customWidth="1"/>
    <col min="7180" max="7180" width="16.5703125" style="3" customWidth="1"/>
    <col min="7181" max="7181" width="13.28515625" style="3" customWidth="1"/>
    <col min="7182" max="7182" width="17.140625" style="3" customWidth="1"/>
    <col min="7183" max="7425" width="11.42578125" style="3"/>
    <col min="7426" max="7430" width="17.28515625" style="3" customWidth="1"/>
    <col min="7431" max="7431" width="59.28515625" style="3" customWidth="1"/>
    <col min="7432" max="7432" width="16.7109375" style="3" customWidth="1"/>
    <col min="7433" max="7433" width="17" style="3" customWidth="1"/>
    <col min="7434" max="7434" width="17.7109375" style="3" customWidth="1"/>
    <col min="7435" max="7435" width="13.5703125" style="3" customWidth="1"/>
    <col min="7436" max="7436" width="16.5703125" style="3" customWidth="1"/>
    <col min="7437" max="7437" width="13.28515625" style="3" customWidth="1"/>
    <col min="7438" max="7438" width="17.140625" style="3" customWidth="1"/>
    <col min="7439" max="7681" width="11.42578125" style="3"/>
    <col min="7682" max="7686" width="17.28515625" style="3" customWidth="1"/>
    <col min="7687" max="7687" width="59.28515625" style="3" customWidth="1"/>
    <col min="7688" max="7688" width="16.7109375" style="3" customWidth="1"/>
    <col min="7689" max="7689" width="17" style="3" customWidth="1"/>
    <col min="7690" max="7690" width="17.7109375" style="3" customWidth="1"/>
    <col min="7691" max="7691" width="13.5703125" style="3" customWidth="1"/>
    <col min="7692" max="7692" width="16.5703125" style="3" customWidth="1"/>
    <col min="7693" max="7693" width="13.28515625" style="3" customWidth="1"/>
    <col min="7694" max="7694" width="17.140625" style="3" customWidth="1"/>
    <col min="7695" max="7937" width="11.42578125" style="3"/>
    <col min="7938" max="7942" width="17.28515625" style="3" customWidth="1"/>
    <col min="7943" max="7943" width="59.28515625" style="3" customWidth="1"/>
    <col min="7944" max="7944" width="16.7109375" style="3" customWidth="1"/>
    <col min="7945" max="7945" width="17" style="3" customWidth="1"/>
    <col min="7946" max="7946" width="17.7109375" style="3" customWidth="1"/>
    <col min="7947" max="7947" width="13.5703125" style="3" customWidth="1"/>
    <col min="7948" max="7948" width="16.5703125" style="3" customWidth="1"/>
    <col min="7949" max="7949" width="13.28515625" style="3" customWidth="1"/>
    <col min="7950" max="7950" width="17.140625" style="3" customWidth="1"/>
    <col min="7951" max="8193" width="11.42578125" style="3"/>
    <col min="8194" max="8198" width="17.28515625" style="3" customWidth="1"/>
    <col min="8199" max="8199" width="59.28515625" style="3" customWidth="1"/>
    <col min="8200" max="8200" width="16.7109375" style="3" customWidth="1"/>
    <col min="8201" max="8201" width="17" style="3" customWidth="1"/>
    <col min="8202" max="8202" width="17.7109375" style="3" customWidth="1"/>
    <col min="8203" max="8203" width="13.5703125" style="3" customWidth="1"/>
    <col min="8204" max="8204" width="16.5703125" style="3" customWidth="1"/>
    <col min="8205" max="8205" width="13.28515625" style="3" customWidth="1"/>
    <col min="8206" max="8206" width="17.140625" style="3" customWidth="1"/>
    <col min="8207" max="8449" width="11.42578125" style="3"/>
    <col min="8450" max="8454" width="17.28515625" style="3" customWidth="1"/>
    <col min="8455" max="8455" width="59.28515625" style="3" customWidth="1"/>
    <col min="8456" max="8456" width="16.7109375" style="3" customWidth="1"/>
    <col min="8457" max="8457" width="17" style="3" customWidth="1"/>
    <col min="8458" max="8458" width="17.7109375" style="3" customWidth="1"/>
    <col min="8459" max="8459" width="13.5703125" style="3" customWidth="1"/>
    <col min="8460" max="8460" width="16.5703125" style="3" customWidth="1"/>
    <col min="8461" max="8461" width="13.28515625" style="3" customWidth="1"/>
    <col min="8462" max="8462" width="17.140625" style="3" customWidth="1"/>
    <col min="8463" max="8705" width="11.42578125" style="3"/>
    <col min="8706" max="8710" width="17.28515625" style="3" customWidth="1"/>
    <col min="8711" max="8711" width="59.28515625" style="3" customWidth="1"/>
    <col min="8712" max="8712" width="16.7109375" style="3" customWidth="1"/>
    <col min="8713" max="8713" width="17" style="3" customWidth="1"/>
    <col min="8714" max="8714" width="17.7109375" style="3" customWidth="1"/>
    <col min="8715" max="8715" width="13.5703125" style="3" customWidth="1"/>
    <col min="8716" max="8716" width="16.5703125" style="3" customWidth="1"/>
    <col min="8717" max="8717" width="13.28515625" style="3" customWidth="1"/>
    <col min="8718" max="8718" width="17.140625" style="3" customWidth="1"/>
    <col min="8719" max="8961" width="11.42578125" style="3"/>
    <col min="8962" max="8966" width="17.28515625" style="3" customWidth="1"/>
    <col min="8967" max="8967" width="59.28515625" style="3" customWidth="1"/>
    <col min="8968" max="8968" width="16.7109375" style="3" customWidth="1"/>
    <col min="8969" max="8969" width="17" style="3" customWidth="1"/>
    <col min="8970" max="8970" width="17.7109375" style="3" customWidth="1"/>
    <col min="8971" max="8971" width="13.5703125" style="3" customWidth="1"/>
    <col min="8972" max="8972" width="16.5703125" style="3" customWidth="1"/>
    <col min="8973" max="8973" width="13.28515625" style="3" customWidth="1"/>
    <col min="8974" max="8974" width="17.140625" style="3" customWidth="1"/>
    <col min="8975" max="9217" width="11.42578125" style="3"/>
    <col min="9218" max="9222" width="17.28515625" style="3" customWidth="1"/>
    <col min="9223" max="9223" width="59.28515625" style="3" customWidth="1"/>
    <col min="9224" max="9224" width="16.7109375" style="3" customWidth="1"/>
    <col min="9225" max="9225" width="17" style="3" customWidth="1"/>
    <col min="9226" max="9226" width="17.7109375" style="3" customWidth="1"/>
    <col min="9227" max="9227" width="13.5703125" style="3" customWidth="1"/>
    <col min="9228" max="9228" width="16.5703125" style="3" customWidth="1"/>
    <col min="9229" max="9229" width="13.28515625" style="3" customWidth="1"/>
    <col min="9230" max="9230" width="17.140625" style="3" customWidth="1"/>
    <col min="9231" max="9473" width="11.42578125" style="3"/>
    <col min="9474" max="9478" width="17.28515625" style="3" customWidth="1"/>
    <col min="9479" max="9479" width="59.28515625" style="3" customWidth="1"/>
    <col min="9480" max="9480" width="16.7109375" style="3" customWidth="1"/>
    <col min="9481" max="9481" width="17" style="3" customWidth="1"/>
    <col min="9482" max="9482" width="17.7109375" style="3" customWidth="1"/>
    <col min="9483" max="9483" width="13.5703125" style="3" customWidth="1"/>
    <col min="9484" max="9484" width="16.5703125" style="3" customWidth="1"/>
    <col min="9485" max="9485" width="13.28515625" style="3" customWidth="1"/>
    <col min="9486" max="9486" width="17.140625" style="3" customWidth="1"/>
    <col min="9487" max="9729" width="11.42578125" style="3"/>
    <col min="9730" max="9734" width="17.28515625" style="3" customWidth="1"/>
    <col min="9735" max="9735" width="59.28515625" style="3" customWidth="1"/>
    <col min="9736" max="9736" width="16.7109375" style="3" customWidth="1"/>
    <col min="9737" max="9737" width="17" style="3" customWidth="1"/>
    <col min="9738" max="9738" width="17.7109375" style="3" customWidth="1"/>
    <col min="9739" max="9739" width="13.5703125" style="3" customWidth="1"/>
    <col min="9740" max="9740" width="16.5703125" style="3" customWidth="1"/>
    <col min="9741" max="9741" width="13.28515625" style="3" customWidth="1"/>
    <col min="9742" max="9742" width="17.140625" style="3" customWidth="1"/>
    <col min="9743" max="9985" width="11.42578125" style="3"/>
    <col min="9986" max="9990" width="17.28515625" style="3" customWidth="1"/>
    <col min="9991" max="9991" width="59.28515625" style="3" customWidth="1"/>
    <col min="9992" max="9992" width="16.7109375" style="3" customWidth="1"/>
    <col min="9993" max="9993" width="17" style="3" customWidth="1"/>
    <col min="9994" max="9994" width="17.7109375" style="3" customWidth="1"/>
    <col min="9995" max="9995" width="13.5703125" style="3" customWidth="1"/>
    <col min="9996" max="9996" width="16.5703125" style="3" customWidth="1"/>
    <col min="9997" max="9997" width="13.28515625" style="3" customWidth="1"/>
    <col min="9998" max="9998" width="17.140625" style="3" customWidth="1"/>
    <col min="9999" max="10241" width="11.42578125" style="3"/>
    <col min="10242" max="10246" width="17.28515625" style="3" customWidth="1"/>
    <col min="10247" max="10247" width="59.28515625" style="3" customWidth="1"/>
    <col min="10248" max="10248" width="16.7109375" style="3" customWidth="1"/>
    <col min="10249" max="10249" width="17" style="3" customWidth="1"/>
    <col min="10250" max="10250" width="17.7109375" style="3" customWidth="1"/>
    <col min="10251" max="10251" width="13.5703125" style="3" customWidth="1"/>
    <col min="10252" max="10252" width="16.5703125" style="3" customWidth="1"/>
    <col min="10253" max="10253" width="13.28515625" style="3" customWidth="1"/>
    <col min="10254" max="10254" width="17.140625" style="3" customWidth="1"/>
    <col min="10255" max="10497" width="11.42578125" style="3"/>
    <col min="10498" max="10502" width="17.28515625" style="3" customWidth="1"/>
    <col min="10503" max="10503" width="59.28515625" style="3" customWidth="1"/>
    <col min="10504" max="10504" width="16.7109375" style="3" customWidth="1"/>
    <col min="10505" max="10505" width="17" style="3" customWidth="1"/>
    <col min="10506" max="10506" width="17.7109375" style="3" customWidth="1"/>
    <col min="10507" max="10507" width="13.5703125" style="3" customWidth="1"/>
    <col min="10508" max="10508" width="16.5703125" style="3" customWidth="1"/>
    <col min="10509" max="10509" width="13.28515625" style="3" customWidth="1"/>
    <col min="10510" max="10510" width="17.140625" style="3" customWidth="1"/>
    <col min="10511" max="10753" width="11.42578125" style="3"/>
    <col min="10754" max="10758" width="17.28515625" style="3" customWidth="1"/>
    <col min="10759" max="10759" width="59.28515625" style="3" customWidth="1"/>
    <col min="10760" max="10760" width="16.7109375" style="3" customWidth="1"/>
    <col min="10761" max="10761" width="17" style="3" customWidth="1"/>
    <col min="10762" max="10762" width="17.7109375" style="3" customWidth="1"/>
    <col min="10763" max="10763" width="13.5703125" style="3" customWidth="1"/>
    <col min="10764" max="10764" width="16.5703125" style="3" customWidth="1"/>
    <col min="10765" max="10765" width="13.28515625" style="3" customWidth="1"/>
    <col min="10766" max="10766" width="17.140625" style="3" customWidth="1"/>
    <col min="10767" max="11009" width="11.42578125" style="3"/>
    <col min="11010" max="11014" width="17.28515625" style="3" customWidth="1"/>
    <col min="11015" max="11015" width="59.28515625" style="3" customWidth="1"/>
    <col min="11016" max="11016" width="16.7109375" style="3" customWidth="1"/>
    <col min="11017" max="11017" width="17" style="3" customWidth="1"/>
    <col min="11018" max="11018" width="17.7109375" style="3" customWidth="1"/>
    <col min="11019" max="11019" width="13.5703125" style="3" customWidth="1"/>
    <col min="11020" max="11020" width="16.5703125" style="3" customWidth="1"/>
    <col min="11021" max="11021" width="13.28515625" style="3" customWidth="1"/>
    <col min="11022" max="11022" width="17.140625" style="3" customWidth="1"/>
    <col min="11023" max="11265" width="11.42578125" style="3"/>
    <col min="11266" max="11270" width="17.28515625" style="3" customWidth="1"/>
    <col min="11271" max="11271" width="59.28515625" style="3" customWidth="1"/>
    <col min="11272" max="11272" width="16.7109375" style="3" customWidth="1"/>
    <col min="11273" max="11273" width="17" style="3" customWidth="1"/>
    <col min="11274" max="11274" width="17.7109375" style="3" customWidth="1"/>
    <col min="11275" max="11275" width="13.5703125" style="3" customWidth="1"/>
    <col min="11276" max="11276" width="16.5703125" style="3" customWidth="1"/>
    <col min="11277" max="11277" width="13.28515625" style="3" customWidth="1"/>
    <col min="11278" max="11278" width="17.140625" style="3" customWidth="1"/>
    <col min="11279" max="11521" width="11.42578125" style="3"/>
    <col min="11522" max="11526" width="17.28515625" style="3" customWidth="1"/>
    <col min="11527" max="11527" width="59.28515625" style="3" customWidth="1"/>
    <col min="11528" max="11528" width="16.7109375" style="3" customWidth="1"/>
    <col min="11529" max="11529" width="17" style="3" customWidth="1"/>
    <col min="11530" max="11530" width="17.7109375" style="3" customWidth="1"/>
    <col min="11531" max="11531" width="13.5703125" style="3" customWidth="1"/>
    <col min="11532" max="11532" width="16.5703125" style="3" customWidth="1"/>
    <col min="11533" max="11533" width="13.28515625" style="3" customWidth="1"/>
    <col min="11534" max="11534" width="17.140625" style="3" customWidth="1"/>
    <col min="11535" max="11777" width="11.42578125" style="3"/>
    <col min="11778" max="11782" width="17.28515625" style="3" customWidth="1"/>
    <col min="11783" max="11783" width="59.28515625" style="3" customWidth="1"/>
    <col min="11784" max="11784" width="16.7109375" style="3" customWidth="1"/>
    <col min="11785" max="11785" width="17" style="3" customWidth="1"/>
    <col min="11786" max="11786" width="17.7109375" style="3" customWidth="1"/>
    <col min="11787" max="11787" width="13.5703125" style="3" customWidth="1"/>
    <col min="11788" max="11788" width="16.5703125" style="3" customWidth="1"/>
    <col min="11789" max="11789" width="13.28515625" style="3" customWidth="1"/>
    <col min="11790" max="11790" width="17.140625" style="3" customWidth="1"/>
    <col min="11791" max="12033" width="11.42578125" style="3"/>
    <col min="12034" max="12038" width="17.28515625" style="3" customWidth="1"/>
    <col min="12039" max="12039" width="59.28515625" style="3" customWidth="1"/>
    <col min="12040" max="12040" width="16.7109375" style="3" customWidth="1"/>
    <col min="12041" max="12041" width="17" style="3" customWidth="1"/>
    <col min="12042" max="12042" width="17.7109375" style="3" customWidth="1"/>
    <col min="12043" max="12043" width="13.5703125" style="3" customWidth="1"/>
    <col min="12044" max="12044" width="16.5703125" style="3" customWidth="1"/>
    <col min="12045" max="12045" width="13.28515625" style="3" customWidth="1"/>
    <col min="12046" max="12046" width="17.140625" style="3" customWidth="1"/>
    <col min="12047" max="12289" width="11.42578125" style="3"/>
    <col min="12290" max="12294" width="17.28515625" style="3" customWidth="1"/>
    <col min="12295" max="12295" width="59.28515625" style="3" customWidth="1"/>
    <col min="12296" max="12296" width="16.7109375" style="3" customWidth="1"/>
    <col min="12297" max="12297" width="17" style="3" customWidth="1"/>
    <col min="12298" max="12298" width="17.7109375" style="3" customWidth="1"/>
    <col min="12299" max="12299" width="13.5703125" style="3" customWidth="1"/>
    <col min="12300" max="12300" width="16.5703125" style="3" customWidth="1"/>
    <col min="12301" max="12301" width="13.28515625" style="3" customWidth="1"/>
    <col min="12302" max="12302" width="17.140625" style="3" customWidth="1"/>
    <col min="12303" max="12545" width="11.42578125" style="3"/>
    <col min="12546" max="12550" width="17.28515625" style="3" customWidth="1"/>
    <col min="12551" max="12551" width="59.28515625" style="3" customWidth="1"/>
    <col min="12552" max="12552" width="16.7109375" style="3" customWidth="1"/>
    <col min="12553" max="12553" width="17" style="3" customWidth="1"/>
    <col min="12554" max="12554" width="17.7109375" style="3" customWidth="1"/>
    <col min="12555" max="12555" width="13.5703125" style="3" customWidth="1"/>
    <col min="12556" max="12556" width="16.5703125" style="3" customWidth="1"/>
    <col min="12557" max="12557" width="13.28515625" style="3" customWidth="1"/>
    <col min="12558" max="12558" width="17.140625" style="3" customWidth="1"/>
    <col min="12559" max="12801" width="11.42578125" style="3"/>
    <col min="12802" max="12806" width="17.28515625" style="3" customWidth="1"/>
    <col min="12807" max="12807" width="59.28515625" style="3" customWidth="1"/>
    <col min="12808" max="12808" width="16.7109375" style="3" customWidth="1"/>
    <col min="12809" max="12809" width="17" style="3" customWidth="1"/>
    <col min="12810" max="12810" width="17.7109375" style="3" customWidth="1"/>
    <col min="12811" max="12811" width="13.5703125" style="3" customWidth="1"/>
    <col min="12812" max="12812" width="16.5703125" style="3" customWidth="1"/>
    <col min="12813" max="12813" width="13.28515625" style="3" customWidth="1"/>
    <col min="12814" max="12814" width="17.140625" style="3" customWidth="1"/>
    <col min="12815" max="13057" width="11.42578125" style="3"/>
    <col min="13058" max="13062" width="17.28515625" style="3" customWidth="1"/>
    <col min="13063" max="13063" width="59.28515625" style="3" customWidth="1"/>
    <col min="13064" max="13064" width="16.7109375" style="3" customWidth="1"/>
    <col min="13065" max="13065" width="17" style="3" customWidth="1"/>
    <col min="13066" max="13066" width="17.7109375" style="3" customWidth="1"/>
    <col min="13067" max="13067" width="13.5703125" style="3" customWidth="1"/>
    <col min="13068" max="13068" width="16.5703125" style="3" customWidth="1"/>
    <col min="13069" max="13069" width="13.28515625" style="3" customWidth="1"/>
    <col min="13070" max="13070" width="17.140625" style="3" customWidth="1"/>
    <col min="13071" max="13313" width="11.42578125" style="3"/>
    <col min="13314" max="13318" width="17.28515625" style="3" customWidth="1"/>
    <col min="13319" max="13319" width="59.28515625" style="3" customWidth="1"/>
    <col min="13320" max="13320" width="16.7109375" style="3" customWidth="1"/>
    <col min="13321" max="13321" width="17" style="3" customWidth="1"/>
    <col min="13322" max="13322" width="17.7109375" style="3" customWidth="1"/>
    <col min="13323" max="13323" width="13.5703125" style="3" customWidth="1"/>
    <col min="13324" max="13324" width="16.5703125" style="3" customWidth="1"/>
    <col min="13325" max="13325" width="13.28515625" style="3" customWidth="1"/>
    <col min="13326" max="13326" width="17.140625" style="3" customWidth="1"/>
    <col min="13327" max="13569" width="11.42578125" style="3"/>
    <col min="13570" max="13574" width="17.28515625" style="3" customWidth="1"/>
    <col min="13575" max="13575" width="59.28515625" style="3" customWidth="1"/>
    <col min="13576" max="13576" width="16.7109375" style="3" customWidth="1"/>
    <col min="13577" max="13577" width="17" style="3" customWidth="1"/>
    <col min="13578" max="13578" width="17.7109375" style="3" customWidth="1"/>
    <col min="13579" max="13579" width="13.5703125" style="3" customWidth="1"/>
    <col min="13580" max="13580" width="16.5703125" style="3" customWidth="1"/>
    <col min="13581" max="13581" width="13.28515625" style="3" customWidth="1"/>
    <col min="13582" max="13582" width="17.140625" style="3" customWidth="1"/>
    <col min="13583" max="13825" width="11.42578125" style="3"/>
    <col min="13826" max="13830" width="17.28515625" style="3" customWidth="1"/>
    <col min="13831" max="13831" width="59.28515625" style="3" customWidth="1"/>
    <col min="13832" max="13832" width="16.7109375" style="3" customWidth="1"/>
    <col min="13833" max="13833" width="17" style="3" customWidth="1"/>
    <col min="13834" max="13834" width="17.7109375" style="3" customWidth="1"/>
    <col min="13835" max="13835" width="13.5703125" style="3" customWidth="1"/>
    <col min="13836" max="13836" width="16.5703125" style="3" customWidth="1"/>
    <col min="13837" max="13837" width="13.28515625" style="3" customWidth="1"/>
    <col min="13838" max="13838" width="17.140625" style="3" customWidth="1"/>
    <col min="13839" max="14081" width="11.42578125" style="3"/>
    <col min="14082" max="14086" width="17.28515625" style="3" customWidth="1"/>
    <col min="14087" max="14087" width="59.28515625" style="3" customWidth="1"/>
    <col min="14088" max="14088" width="16.7109375" style="3" customWidth="1"/>
    <col min="14089" max="14089" width="17" style="3" customWidth="1"/>
    <col min="14090" max="14090" width="17.7109375" style="3" customWidth="1"/>
    <col min="14091" max="14091" width="13.5703125" style="3" customWidth="1"/>
    <col min="14092" max="14092" width="16.5703125" style="3" customWidth="1"/>
    <col min="14093" max="14093" width="13.28515625" style="3" customWidth="1"/>
    <col min="14094" max="14094" width="17.140625" style="3" customWidth="1"/>
    <col min="14095" max="14337" width="11.42578125" style="3"/>
    <col min="14338" max="14342" width="17.28515625" style="3" customWidth="1"/>
    <col min="14343" max="14343" width="59.28515625" style="3" customWidth="1"/>
    <col min="14344" max="14344" width="16.7109375" style="3" customWidth="1"/>
    <col min="14345" max="14345" width="17" style="3" customWidth="1"/>
    <col min="14346" max="14346" width="17.7109375" style="3" customWidth="1"/>
    <col min="14347" max="14347" width="13.5703125" style="3" customWidth="1"/>
    <col min="14348" max="14348" width="16.5703125" style="3" customWidth="1"/>
    <col min="14349" max="14349" width="13.28515625" style="3" customWidth="1"/>
    <col min="14350" max="14350" width="17.140625" style="3" customWidth="1"/>
    <col min="14351" max="14593" width="11.42578125" style="3"/>
    <col min="14594" max="14598" width="17.28515625" style="3" customWidth="1"/>
    <col min="14599" max="14599" width="59.28515625" style="3" customWidth="1"/>
    <col min="14600" max="14600" width="16.7109375" style="3" customWidth="1"/>
    <col min="14601" max="14601" width="17" style="3" customWidth="1"/>
    <col min="14602" max="14602" width="17.7109375" style="3" customWidth="1"/>
    <col min="14603" max="14603" width="13.5703125" style="3" customWidth="1"/>
    <col min="14604" max="14604" width="16.5703125" style="3" customWidth="1"/>
    <col min="14605" max="14605" width="13.28515625" style="3" customWidth="1"/>
    <col min="14606" max="14606" width="17.140625" style="3" customWidth="1"/>
    <col min="14607" max="14849" width="11.42578125" style="3"/>
    <col min="14850" max="14854" width="17.28515625" style="3" customWidth="1"/>
    <col min="14855" max="14855" width="59.28515625" style="3" customWidth="1"/>
    <col min="14856" max="14856" width="16.7109375" style="3" customWidth="1"/>
    <col min="14857" max="14857" width="17" style="3" customWidth="1"/>
    <col min="14858" max="14858" width="17.7109375" style="3" customWidth="1"/>
    <col min="14859" max="14859" width="13.5703125" style="3" customWidth="1"/>
    <col min="14860" max="14860" width="16.5703125" style="3" customWidth="1"/>
    <col min="14861" max="14861" width="13.28515625" style="3" customWidth="1"/>
    <col min="14862" max="14862" width="17.140625" style="3" customWidth="1"/>
    <col min="14863" max="15105" width="11.42578125" style="3"/>
    <col min="15106" max="15110" width="17.28515625" style="3" customWidth="1"/>
    <col min="15111" max="15111" width="59.28515625" style="3" customWidth="1"/>
    <col min="15112" max="15112" width="16.7109375" style="3" customWidth="1"/>
    <col min="15113" max="15113" width="17" style="3" customWidth="1"/>
    <col min="15114" max="15114" width="17.7109375" style="3" customWidth="1"/>
    <col min="15115" max="15115" width="13.5703125" style="3" customWidth="1"/>
    <col min="15116" max="15116" width="16.5703125" style="3" customWidth="1"/>
    <col min="15117" max="15117" width="13.28515625" style="3" customWidth="1"/>
    <col min="15118" max="15118" width="17.140625" style="3" customWidth="1"/>
    <col min="15119" max="15361" width="11.42578125" style="3"/>
    <col min="15362" max="15366" width="17.28515625" style="3" customWidth="1"/>
    <col min="15367" max="15367" width="59.28515625" style="3" customWidth="1"/>
    <col min="15368" max="15368" width="16.7109375" style="3" customWidth="1"/>
    <col min="15369" max="15369" width="17" style="3" customWidth="1"/>
    <col min="15370" max="15370" width="17.7109375" style="3" customWidth="1"/>
    <col min="15371" max="15371" width="13.5703125" style="3" customWidth="1"/>
    <col min="15372" max="15372" width="16.5703125" style="3" customWidth="1"/>
    <col min="15373" max="15373" width="13.28515625" style="3" customWidth="1"/>
    <col min="15374" max="15374" width="17.140625" style="3" customWidth="1"/>
    <col min="15375" max="15617" width="11.42578125" style="3"/>
    <col min="15618" max="15622" width="17.28515625" style="3" customWidth="1"/>
    <col min="15623" max="15623" width="59.28515625" style="3" customWidth="1"/>
    <col min="15624" max="15624" width="16.7109375" style="3" customWidth="1"/>
    <col min="15625" max="15625" width="17" style="3" customWidth="1"/>
    <col min="15626" max="15626" width="17.7109375" style="3" customWidth="1"/>
    <col min="15627" max="15627" width="13.5703125" style="3" customWidth="1"/>
    <col min="15628" max="15628" width="16.5703125" style="3" customWidth="1"/>
    <col min="15629" max="15629" width="13.28515625" style="3" customWidth="1"/>
    <col min="15630" max="15630" width="17.140625" style="3" customWidth="1"/>
    <col min="15631" max="15873" width="11.42578125" style="3"/>
    <col min="15874" max="15878" width="17.28515625" style="3" customWidth="1"/>
    <col min="15879" max="15879" width="59.28515625" style="3" customWidth="1"/>
    <col min="15880" max="15880" width="16.7109375" style="3" customWidth="1"/>
    <col min="15881" max="15881" width="17" style="3" customWidth="1"/>
    <col min="15882" max="15882" width="17.7109375" style="3" customWidth="1"/>
    <col min="15883" max="15883" width="13.5703125" style="3" customWidth="1"/>
    <col min="15884" max="15884" width="16.5703125" style="3" customWidth="1"/>
    <col min="15885" max="15885" width="13.28515625" style="3" customWidth="1"/>
    <col min="15886" max="15886" width="17.140625" style="3" customWidth="1"/>
    <col min="15887" max="16129" width="11.42578125" style="3"/>
    <col min="16130" max="16134" width="17.28515625" style="3" customWidth="1"/>
    <col min="16135" max="16135" width="59.28515625" style="3" customWidth="1"/>
    <col min="16136" max="16136" width="16.7109375" style="3" customWidth="1"/>
    <col min="16137" max="16137" width="17" style="3" customWidth="1"/>
    <col min="16138" max="16138" width="17.7109375" style="3" customWidth="1"/>
    <col min="16139" max="16139" width="13.5703125" style="3" customWidth="1"/>
    <col min="16140" max="16140" width="16.5703125" style="3" customWidth="1"/>
    <col min="16141" max="16141" width="13.28515625" style="3" customWidth="1"/>
    <col min="16142" max="16142" width="17.140625" style="3" customWidth="1"/>
    <col min="16143" max="16384" width="11.42578125" style="3"/>
  </cols>
  <sheetData>
    <row r="1" spans="2:213" ht="13.5" customHeight="1" thickBot="1" x14ac:dyDescent="0.45"/>
    <row r="2" spans="2:213" s="2" customFormat="1" ht="39.75" customHeight="1" thickBot="1" x14ac:dyDescent="0.3">
      <c r="B2" s="318"/>
      <c r="C2" s="319"/>
      <c r="D2" s="319"/>
      <c r="E2" s="319"/>
      <c r="F2" s="320"/>
      <c r="G2" s="327" t="s">
        <v>35</v>
      </c>
      <c r="H2" s="328"/>
      <c r="I2" s="328"/>
      <c r="J2" s="328"/>
      <c r="K2" s="328"/>
      <c r="L2" s="328"/>
      <c r="M2" s="328"/>
      <c r="N2" s="329"/>
      <c r="O2" s="265"/>
    </row>
    <row r="3" spans="2:213" s="1" customFormat="1" ht="55.5" customHeight="1" thickBot="1" x14ac:dyDescent="0.3">
      <c r="B3" s="321"/>
      <c r="C3" s="322"/>
      <c r="D3" s="322"/>
      <c r="E3" s="322"/>
      <c r="F3" s="323"/>
      <c r="G3" s="330" t="s">
        <v>4</v>
      </c>
      <c r="H3" s="331"/>
      <c r="I3" s="331"/>
      <c r="J3" s="331"/>
      <c r="K3" s="331"/>
      <c r="L3" s="331"/>
      <c r="M3" s="331"/>
      <c r="N3" s="332"/>
      <c r="O3" s="265"/>
    </row>
    <row r="4" spans="2:213" s="10" customFormat="1" ht="21" customHeight="1" x14ac:dyDescent="0.25">
      <c r="B4" s="321"/>
      <c r="C4" s="322"/>
      <c r="D4" s="322"/>
      <c r="E4" s="322"/>
      <c r="F4" s="323"/>
      <c r="G4" s="333" t="s">
        <v>0</v>
      </c>
      <c r="H4" s="334"/>
      <c r="I4" s="333" t="s">
        <v>1</v>
      </c>
      <c r="J4" s="334"/>
      <c r="K4" s="333" t="s">
        <v>2</v>
      </c>
      <c r="L4" s="334"/>
      <c r="M4" s="333" t="s">
        <v>3</v>
      </c>
      <c r="N4" s="334"/>
      <c r="O4" s="28"/>
    </row>
    <row r="5" spans="2:213" s="10" customFormat="1" ht="27.75" customHeight="1" thickBot="1" x14ac:dyDescent="0.3">
      <c r="B5" s="324"/>
      <c r="C5" s="325"/>
      <c r="D5" s="325"/>
      <c r="E5" s="325"/>
      <c r="F5" s="326"/>
      <c r="G5" s="335" t="s">
        <v>43</v>
      </c>
      <c r="H5" s="336"/>
      <c r="I5" s="335">
        <v>1</v>
      </c>
      <c r="J5" s="336"/>
      <c r="K5" s="337">
        <v>46113</v>
      </c>
      <c r="L5" s="336"/>
      <c r="M5" s="335">
        <v>1</v>
      </c>
      <c r="N5" s="336"/>
      <c r="O5" s="28"/>
    </row>
    <row r="6" spans="2:213" ht="17.25" thickBot="1" x14ac:dyDescent="0.45">
      <c r="H6" s="4"/>
      <c r="I6" s="4"/>
      <c r="J6" s="4"/>
      <c r="K6" s="4"/>
      <c r="L6" s="4"/>
      <c r="M6" s="4"/>
      <c r="N6" s="5"/>
    </row>
    <row r="7" spans="2:213" ht="24.75" customHeight="1" x14ac:dyDescent="0.4">
      <c r="B7" s="312" t="s">
        <v>6</v>
      </c>
      <c r="C7" s="313"/>
      <c r="D7" s="313"/>
      <c r="E7" s="313"/>
      <c r="F7" s="313"/>
      <c r="G7" s="313"/>
      <c r="H7" s="313"/>
      <c r="I7" s="314" t="s">
        <v>44</v>
      </c>
      <c r="J7" s="314"/>
      <c r="K7" s="314"/>
      <c r="L7" s="314"/>
      <c r="M7" s="314"/>
      <c r="N7" s="315"/>
    </row>
    <row r="8" spans="2:213" ht="24" customHeight="1" x14ac:dyDescent="0.4">
      <c r="B8" s="316" t="s">
        <v>7</v>
      </c>
      <c r="C8" s="317"/>
      <c r="D8" s="317"/>
      <c r="E8" s="317"/>
      <c r="F8" s="317"/>
      <c r="G8" s="317"/>
      <c r="H8" s="317"/>
      <c r="I8" s="338" t="s">
        <v>45</v>
      </c>
      <c r="J8" s="338"/>
      <c r="K8" s="338"/>
      <c r="L8" s="338"/>
      <c r="M8" s="338"/>
      <c r="N8" s="339"/>
    </row>
    <row r="9" spans="2:213" ht="27" customHeight="1" thickBot="1" x14ac:dyDescent="0.45">
      <c r="B9" s="342" t="s">
        <v>8</v>
      </c>
      <c r="C9" s="343"/>
      <c r="D9" s="343"/>
      <c r="E9" s="343"/>
      <c r="F9" s="343"/>
      <c r="G9" s="343"/>
      <c r="H9" s="343"/>
      <c r="I9" s="344" t="s">
        <v>46</v>
      </c>
      <c r="J9" s="344"/>
      <c r="K9" s="344"/>
      <c r="L9" s="344"/>
      <c r="M9" s="344"/>
      <c r="N9" s="345"/>
    </row>
    <row r="10" spans="2:213" ht="29.25" customHeight="1" x14ac:dyDescent="0.4">
      <c r="B10" s="340"/>
      <c r="C10" s="340"/>
      <c r="D10" s="340"/>
      <c r="E10" s="340"/>
      <c r="F10" s="340"/>
      <c r="G10" s="340"/>
      <c r="H10" s="340"/>
      <c r="I10" s="341"/>
      <c r="J10" s="341"/>
      <c r="K10" s="341"/>
      <c r="L10" s="341"/>
      <c r="M10" s="341"/>
      <c r="N10" s="341"/>
    </row>
    <row r="11" spans="2:213" ht="26.25" customHeight="1" thickBot="1" x14ac:dyDescent="0.45">
      <c r="B11" s="340"/>
      <c r="C11" s="340"/>
      <c r="D11" s="340"/>
      <c r="E11" s="340"/>
      <c r="F11" s="340"/>
      <c r="G11" s="340"/>
      <c r="H11" s="340"/>
      <c r="I11" s="341"/>
      <c r="J11" s="341"/>
      <c r="K11" s="341"/>
      <c r="L11" s="341"/>
      <c r="M11" s="341"/>
      <c r="N11" s="341"/>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row>
    <row r="12" spans="2:213" ht="24.75" customHeight="1" x14ac:dyDescent="0.5">
      <c r="B12" s="346" t="s">
        <v>13</v>
      </c>
      <c r="C12" s="348" t="s">
        <v>22</v>
      </c>
      <c r="D12" s="349"/>
      <c r="E12" s="349"/>
      <c r="F12" s="349"/>
      <c r="G12" s="350" t="s">
        <v>26</v>
      </c>
      <c r="H12" s="350" t="s">
        <v>15</v>
      </c>
      <c r="I12" s="352" t="s">
        <v>9</v>
      </c>
      <c r="J12" s="352"/>
      <c r="K12" s="350" t="s">
        <v>10</v>
      </c>
      <c r="L12" s="350" t="s">
        <v>11</v>
      </c>
      <c r="M12" s="350" t="s">
        <v>12</v>
      </c>
      <c r="N12" s="353" t="s">
        <v>47</v>
      </c>
      <c r="O12" s="360" t="s">
        <v>40</v>
      </c>
      <c r="P12" s="353" t="s">
        <v>36</v>
      </c>
      <c r="Q12" s="353" t="s">
        <v>41</v>
      </c>
      <c r="R12" s="353" t="s">
        <v>37</v>
      </c>
      <c r="S12" s="353" t="s">
        <v>38</v>
      </c>
    </row>
    <row r="13" spans="2:213" ht="50.25" thickBot="1" x14ac:dyDescent="0.45">
      <c r="B13" s="347"/>
      <c r="C13" s="12" t="s">
        <v>23</v>
      </c>
      <c r="D13" s="12" t="s">
        <v>24</v>
      </c>
      <c r="E13" s="12" t="s">
        <v>14</v>
      </c>
      <c r="F13" s="12" t="s">
        <v>25</v>
      </c>
      <c r="G13" s="351"/>
      <c r="H13" s="351"/>
      <c r="I13" s="12" t="s">
        <v>16</v>
      </c>
      <c r="J13" s="12" t="s">
        <v>17</v>
      </c>
      <c r="K13" s="351"/>
      <c r="L13" s="351"/>
      <c r="M13" s="351"/>
      <c r="N13" s="359"/>
      <c r="O13" s="361"/>
      <c r="P13" s="354"/>
      <c r="Q13" s="354"/>
      <c r="R13" s="354"/>
      <c r="S13" s="354"/>
    </row>
    <row r="14" spans="2:213" ht="139.5" customHeight="1" x14ac:dyDescent="0.4">
      <c r="B14" s="367" t="s">
        <v>5</v>
      </c>
      <c r="C14" s="355" t="s">
        <v>27</v>
      </c>
      <c r="D14" s="355" t="s">
        <v>29</v>
      </c>
      <c r="E14" s="355" t="s">
        <v>28</v>
      </c>
      <c r="F14" s="355" t="s">
        <v>30</v>
      </c>
      <c r="G14" s="357"/>
      <c r="H14" s="7" t="s">
        <v>914</v>
      </c>
      <c r="I14" s="11">
        <v>46023</v>
      </c>
      <c r="J14" s="37">
        <v>46387</v>
      </c>
      <c r="K14" s="355" t="s">
        <v>33</v>
      </c>
      <c r="L14" s="355" t="s">
        <v>34</v>
      </c>
      <c r="M14" s="362">
        <v>1</v>
      </c>
      <c r="N14" s="13"/>
      <c r="O14" s="385" t="s">
        <v>917</v>
      </c>
      <c r="P14" s="387" t="s">
        <v>915</v>
      </c>
      <c r="Q14" s="30"/>
      <c r="R14" s="389">
        <f>1/1</f>
        <v>1</v>
      </c>
      <c r="S14" s="391"/>
    </row>
    <row r="15" spans="2:213" ht="192" customHeight="1" x14ac:dyDescent="0.4">
      <c r="B15" s="368"/>
      <c r="C15" s="356"/>
      <c r="D15" s="356"/>
      <c r="E15" s="356"/>
      <c r="F15" s="356"/>
      <c r="G15" s="358"/>
      <c r="H15" s="7" t="s">
        <v>31</v>
      </c>
      <c r="I15" s="11">
        <v>46023</v>
      </c>
      <c r="J15" s="38">
        <v>46387</v>
      </c>
      <c r="K15" s="356"/>
      <c r="L15" s="356"/>
      <c r="M15" s="356"/>
      <c r="N15" s="13"/>
      <c r="O15" s="386"/>
      <c r="P15" s="388"/>
      <c r="Q15" s="61"/>
      <c r="R15" s="390"/>
      <c r="S15" s="392"/>
    </row>
    <row r="16" spans="2:213" ht="345" customHeight="1" x14ac:dyDescent="0.4">
      <c r="B16" s="368"/>
      <c r="C16" s="19"/>
      <c r="D16" s="19"/>
      <c r="E16" s="19"/>
      <c r="F16" s="19"/>
      <c r="G16" s="39" t="s">
        <v>48</v>
      </c>
      <c r="H16" s="40" t="s">
        <v>49</v>
      </c>
      <c r="I16" s="41">
        <v>46143</v>
      </c>
      <c r="J16" s="11">
        <v>46387</v>
      </c>
      <c r="K16" s="40" t="s">
        <v>916</v>
      </c>
      <c r="L16" s="39" t="s">
        <v>50</v>
      </c>
      <c r="M16" s="39" t="s">
        <v>51</v>
      </c>
      <c r="N16" s="13"/>
      <c r="O16" s="277" t="s">
        <v>920</v>
      </c>
      <c r="P16" s="163" t="s">
        <v>918</v>
      </c>
      <c r="Q16" s="14"/>
      <c r="R16" s="202" t="s">
        <v>919</v>
      </c>
      <c r="S16" s="120" t="s">
        <v>921</v>
      </c>
    </row>
    <row r="17" spans="2:19" ht="226.5" customHeight="1" x14ac:dyDescent="0.4">
      <c r="B17" s="368" t="s">
        <v>52</v>
      </c>
      <c r="C17" s="20"/>
      <c r="D17" s="20"/>
      <c r="E17" s="20"/>
      <c r="F17" s="42"/>
      <c r="G17" s="18" t="s">
        <v>48</v>
      </c>
      <c r="H17" s="43" t="s">
        <v>53</v>
      </c>
      <c r="I17" s="38">
        <v>46023</v>
      </c>
      <c r="J17" s="41">
        <v>46387</v>
      </c>
      <c r="K17" s="44" t="s">
        <v>54</v>
      </c>
      <c r="L17" s="18" t="s">
        <v>55</v>
      </c>
      <c r="M17" s="18" t="s">
        <v>56</v>
      </c>
      <c r="N17" s="58"/>
      <c r="O17" s="219" t="s">
        <v>922</v>
      </c>
      <c r="P17" s="163" t="s">
        <v>923</v>
      </c>
      <c r="Q17" s="14"/>
      <c r="R17" s="39" t="s">
        <v>924</v>
      </c>
      <c r="S17" s="15"/>
    </row>
    <row r="18" spans="2:19" ht="361.5" customHeight="1" x14ac:dyDescent="0.4">
      <c r="B18" s="368"/>
      <c r="C18" s="45"/>
      <c r="D18" s="45"/>
      <c r="E18" s="45"/>
      <c r="F18" s="46"/>
      <c r="G18" s="18" t="s">
        <v>48</v>
      </c>
      <c r="H18" s="40" t="s">
        <v>57</v>
      </c>
      <c r="I18" s="41">
        <v>46357</v>
      </c>
      <c r="J18" s="11">
        <v>46387</v>
      </c>
      <c r="K18" s="40" t="s">
        <v>58</v>
      </c>
      <c r="L18" s="39" t="s">
        <v>59</v>
      </c>
      <c r="M18" s="18" t="s">
        <v>60</v>
      </c>
      <c r="N18" s="59"/>
      <c r="O18" s="219" t="s">
        <v>925</v>
      </c>
      <c r="P18" s="163" t="s">
        <v>926</v>
      </c>
      <c r="Q18" s="14"/>
      <c r="R18" s="218">
        <f>10/14</f>
        <v>0.7142857142857143</v>
      </c>
      <c r="S18" s="15"/>
    </row>
    <row r="19" spans="2:19" ht="84.75" customHeight="1" x14ac:dyDescent="0.4">
      <c r="B19" s="368"/>
      <c r="C19" s="47"/>
      <c r="D19" s="47"/>
      <c r="E19" s="47"/>
      <c r="F19" s="48"/>
      <c r="G19" s="355" t="s">
        <v>48</v>
      </c>
      <c r="H19" s="7" t="s">
        <v>61</v>
      </c>
      <c r="I19" s="11">
        <v>46062</v>
      </c>
      <c r="J19" s="11">
        <v>46080</v>
      </c>
      <c r="K19" s="364" t="s">
        <v>62</v>
      </c>
      <c r="L19" s="355" t="s">
        <v>63</v>
      </c>
      <c r="M19" s="355" t="s">
        <v>64</v>
      </c>
      <c r="N19" s="393"/>
      <c r="O19" s="219" t="s">
        <v>927</v>
      </c>
      <c r="P19" s="396" t="s">
        <v>931</v>
      </c>
      <c r="Q19" s="14"/>
      <c r="R19" s="399" t="s">
        <v>930</v>
      </c>
      <c r="S19" s="15"/>
    </row>
    <row r="20" spans="2:19" ht="179.25" customHeight="1" x14ac:dyDescent="0.4">
      <c r="B20" s="368"/>
      <c r="C20" s="47"/>
      <c r="D20" s="47"/>
      <c r="E20" s="47"/>
      <c r="F20" s="48"/>
      <c r="G20" s="363"/>
      <c r="H20" s="7" t="s">
        <v>65</v>
      </c>
      <c r="I20" s="11">
        <v>46083</v>
      </c>
      <c r="J20" s="41">
        <v>46157</v>
      </c>
      <c r="K20" s="365"/>
      <c r="L20" s="363"/>
      <c r="M20" s="363"/>
      <c r="N20" s="394"/>
      <c r="O20" s="219" t="s">
        <v>928</v>
      </c>
      <c r="P20" s="397"/>
      <c r="Q20" s="14"/>
      <c r="R20" s="400"/>
      <c r="S20" s="15"/>
    </row>
    <row r="21" spans="2:19" ht="90.75" customHeight="1" x14ac:dyDescent="0.4">
      <c r="B21" s="368"/>
      <c r="C21" s="47"/>
      <c r="D21" s="47"/>
      <c r="E21" s="47"/>
      <c r="F21" s="48"/>
      <c r="G21" s="356"/>
      <c r="H21" s="7" t="s">
        <v>66</v>
      </c>
      <c r="I21" s="11">
        <v>46160</v>
      </c>
      <c r="J21" s="38">
        <v>46255</v>
      </c>
      <c r="K21" s="366"/>
      <c r="L21" s="356"/>
      <c r="M21" s="356"/>
      <c r="N21" s="395"/>
      <c r="O21" s="193" t="s">
        <v>929</v>
      </c>
      <c r="P21" s="398"/>
      <c r="Q21" s="14"/>
      <c r="R21" s="388"/>
      <c r="S21" s="120" t="s">
        <v>932</v>
      </c>
    </row>
    <row r="22" spans="2:19" ht="260.25" customHeight="1" x14ac:dyDescent="0.4">
      <c r="B22" s="369"/>
      <c r="C22" s="47"/>
      <c r="D22" s="47"/>
      <c r="E22" s="47"/>
      <c r="F22" s="48"/>
      <c r="G22" s="39" t="s">
        <v>48</v>
      </c>
      <c r="H22" s="7" t="s">
        <v>67</v>
      </c>
      <c r="I22" s="11">
        <v>46237</v>
      </c>
      <c r="J22" s="38">
        <v>46326</v>
      </c>
      <c r="K22" s="7" t="s">
        <v>68</v>
      </c>
      <c r="L22" s="17" t="s">
        <v>69</v>
      </c>
      <c r="M22" s="39" t="s">
        <v>70</v>
      </c>
      <c r="N22" s="13"/>
      <c r="O22" s="278" t="s">
        <v>933</v>
      </c>
      <c r="P22" s="14"/>
      <c r="Q22" s="14"/>
      <c r="R22" s="14"/>
      <c r="S22" s="15"/>
    </row>
    <row r="23" spans="2:19" ht="109.5" customHeight="1" x14ac:dyDescent="0.4">
      <c r="B23" s="384" t="s">
        <v>71</v>
      </c>
      <c r="C23" s="47"/>
      <c r="D23" s="47"/>
      <c r="E23" s="47"/>
      <c r="F23" s="48"/>
      <c r="G23" s="355" t="s">
        <v>48</v>
      </c>
      <c r="H23" s="7" t="s">
        <v>72</v>
      </c>
      <c r="I23" s="11">
        <v>46204</v>
      </c>
      <c r="J23" s="38">
        <v>46310</v>
      </c>
      <c r="K23" s="364" t="s">
        <v>73</v>
      </c>
      <c r="L23" s="355" t="s">
        <v>74</v>
      </c>
      <c r="M23" s="355" t="s">
        <v>75</v>
      </c>
      <c r="N23" s="393"/>
      <c r="O23" s="278" t="s">
        <v>814</v>
      </c>
      <c r="P23" s="14"/>
      <c r="Q23" s="14"/>
      <c r="R23" s="14"/>
      <c r="S23" s="15"/>
    </row>
    <row r="24" spans="2:19" ht="98.25" customHeight="1" x14ac:dyDescent="0.4">
      <c r="B24" s="368"/>
      <c r="C24" s="47"/>
      <c r="D24" s="47"/>
      <c r="E24" s="47"/>
      <c r="F24" s="48"/>
      <c r="G24" s="363"/>
      <c r="H24" s="7" t="s">
        <v>76</v>
      </c>
      <c r="I24" s="11" t="s">
        <v>77</v>
      </c>
      <c r="J24" s="38">
        <v>46241</v>
      </c>
      <c r="K24" s="365"/>
      <c r="L24" s="363"/>
      <c r="M24" s="363"/>
      <c r="N24" s="394"/>
      <c r="O24" s="278" t="s">
        <v>814</v>
      </c>
      <c r="P24" s="14"/>
      <c r="Q24" s="14"/>
      <c r="R24" s="14"/>
      <c r="S24" s="15"/>
    </row>
    <row r="25" spans="2:19" ht="87" customHeight="1" x14ac:dyDescent="0.4">
      <c r="B25" s="368"/>
      <c r="C25" s="47"/>
      <c r="D25" s="47"/>
      <c r="E25" s="47"/>
      <c r="F25" s="48"/>
      <c r="G25" s="356"/>
      <c r="H25" s="7" t="s">
        <v>78</v>
      </c>
      <c r="I25" s="11">
        <v>46244</v>
      </c>
      <c r="J25" s="38">
        <v>46255</v>
      </c>
      <c r="K25" s="366"/>
      <c r="L25" s="356"/>
      <c r="M25" s="356"/>
      <c r="N25" s="395"/>
      <c r="O25" s="278" t="s">
        <v>814</v>
      </c>
      <c r="P25" s="14"/>
      <c r="Q25" s="14"/>
      <c r="R25" s="14"/>
      <c r="S25" s="15"/>
    </row>
    <row r="26" spans="2:19" ht="99" customHeight="1" x14ac:dyDescent="0.4">
      <c r="B26" s="368"/>
      <c r="C26" s="47"/>
      <c r="D26" s="47"/>
      <c r="E26" s="47"/>
      <c r="F26" s="48"/>
      <c r="G26" s="17"/>
      <c r="H26" s="7" t="s">
        <v>79</v>
      </c>
      <c r="I26" s="11">
        <v>46112</v>
      </c>
      <c r="J26" s="38">
        <v>46387</v>
      </c>
      <c r="K26" s="7" t="s">
        <v>80</v>
      </c>
      <c r="L26" s="17" t="s">
        <v>81</v>
      </c>
      <c r="M26" s="39" t="s">
        <v>82</v>
      </c>
      <c r="N26" s="13"/>
      <c r="O26" s="278" t="s">
        <v>814</v>
      </c>
      <c r="P26" s="14"/>
      <c r="Q26" s="14"/>
      <c r="R26" s="14"/>
      <c r="S26" s="15"/>
    </row>
    <row r="27" spans="2:19" ht="405" customHeight="1" x14ac:dyDescent="0.4">
      <c r="B27" s="368"/>
      <c r="C27" s="355" t="s">
        <v>83</v>
      </c>
      <c r="D27" s="355" t="s">
        <v>84</v>
      </c>
      <c r="E27" s="355" t="s">
        <v>85</v>
      </c>
      <c r="F27" s="355" t="s">
        <v>86</v>
      </c>
      <c r="G27" s="357"/>
      <c r="H27" s="7" t="s">
        <v>87</v>
      </c>
      <c r="I27" s="11">
        <v>46023</v>
      </c>
      <c r="J27" s="38">
        <v>46234</v>
      </c>
      <c r="K27" s="355" t="s">
        <v>88</v>
      </c>
      <c r="L27" s="39" t="s">
        <v>89</v>
      </c>
      <c r="M27" s="25" t="s">
        <v>82</v>
      </c>
      <c r="N27" s="13"/>
      <c r="O27" s="219" t="s">
        <v>934</v>
      </c>
      <c r="P27" s="14"/>
      <c r="Q27" s="14"/>
      <c r="R27" s="14"/>
      <c r="S27" s="15"/>
    </row>
    <row r="28" spans="2:19" ht="102" customHeight="1" x14ac:dyDescent="0.4">
      <c r="B28" s="368"/>
      <c r="C28" s="363"/>
      <c r="D28" s="363"/>
      <c r="E28" s="363"/>
      <c r="F28" s="363"/>
      <c r="G28" s="374"/>
      <c r="H28" s="7" t="s">
        <v>90</v>
      </c>
      <c r="I28" s="11">
        <v>46023</v>
      </c>
      <c r="J28" s="38">
        <v>46248</v>
      </c>
      <c r="K28" s="363"/>
      <c r="L28" s="17" t="s">
        <v>91</v>
      </c>
      <c r="M28" s="39" t="s">
        <v>92</v>
      </c>
      <c r="N28" s="13"/>
      <c r="O28" s="278" t="s">
        <v>814</v>
      </c>
      <c r="P28" s="14"/>
      <c r="Q28" s="14"/>
      <c r="R28" s="14"/>
      <c r="S28" s="15"/>
    </row>
    <row r="29" spans="2:19" ht="142.5" customHeight="1" x14ac:dyDescent="0.4">
      <c r="B29" s="368"/>
      <c r="C29" s="356"/>
      <c r="D29" s="356"/>
      <c r="E29" s="356"/>
      <c r="F29" s="356"/>
      <c r="G29" s="358"/>
      <c r="H29" s="7" t="s">
        <v>93</v>
      </c>
      <c r="I29" s="11">
        <v>46249</v>
      </c>
      <c r="J29" s="38">
        <v>46387</v>
      </c>
      <c r="K29" s="356"/>
      <c r="L29" s="17" t="s">
        <v>94</v>
      </c>
      <c r="M29" s="39" t="s">
        <v>51</v>
      </c>
      <c r="N29" s="13"/>
      <c r="O29" s="278" t="s">
        <v>814</v>
      </c>
      <c r="P29" s="14"/>
      <c r="Q29" s="14"/>
      <c r="R29" s="14"/>
      <c r="S29" s="15"/>
    </row>
    <row r="30" spans="2:19" ht="159.75" customHeight="1" x14ac:dyDescent="0.4">
      <c r="B30" s="16"/>
      <c r="C30" s="51"/>
      <c r="D30" s="51"/>
      <c r="E30" s="51"/>
      <c r="F30" s="51"/>
      <c r="G30" s="49" t="s">
        <v>48</v>
      </c>
      <c r="H30" s="7" t="s">
        <v>95</v>
      </c>
      <c r="I30" s="11">
        <v>46023</v>
      </c>
      <c r="J30" s="41">
        <v>46128</v>
      </c>
      <c r="K30" s="7" t="s">
        <v>96</v>
      </c>
      <c r="L30" s="17" t="s">
        <v>97</v>
      </c>
      <c r="M30" s="227" t="s">
        <v>98</v>
      </c>
      <c r="N30" s="13"/>
      <c r="O30" s="219" t="s">
        <v>935</v>
      </c>
      <c r="P30" s="14"/>
      <c r="Q30" s="14"/>
      <c r="R30" s="14"/>
      <c r="S30" s="15"/>
    </row>
    <row r="31" spans="2:19" ht="90.75" customHeight="1" x14ac:dyDescent="0.4">
      <c r="B31" s="16"/>
      <c r="C31" s="51"/>
      <c r="D31" s="51"/>
      <c r="E31" s="51"/>
      <c r="F31" s="51"/>
      <c r="G31" s="49" t="s">
        <v>48</v>
      </c>
      <c r="H31" s="7" t="s">
        <v>99</v>
      </c>
      <c r="I31" s="11">
        <v>46023</v>
      </c>
      <c r="J31" s="38">
        <v>46122</v>
      </c>
      <c r="K31" s="40" t="s">
        <v>100</v>
      </c>
      <c r="L31" s="17" t="s">
        <v>101</v>
      </c>
      <c r="M31" s="227" t="s">
        <v>102</v>
      </c>
      <c r="N31" s="13"/>
      <c r="O31" s="219" t="s">
        <v>936</v>
      </c>
      <c r="P31" s="14"/>
      <c r="Q31" s="14"/>
      <c r="R31" s="14"/>
      <c r="S31" s="15"/>
    </row>
    <row r="32" spans="2:19" ht="27.75" customHeight="1" thickBot="1" x14ac:dyDescent="0.45">
      <c r="B32" s="52"/>
      <c r="C32" s="53"/>
      <c r="D32" s="54"/>
      <c r="E32" s="54"/>
      <c r="F32" s="55"/>
      <c r="G32" s="55"/>
      <c r="H32" s="7"/>
      <c r="I32" s="56"/>
      <c r="J32" s="38"/>
      <c r="K32" s="57"/>
      <c r="L32" s="17"/>
      <c r="M32" s="17"/>
      <c r="N32" s="13"/>
      <c r="O32" s="279"/>
      <c r="P32" s="66"/>
      <c r="Q32" s="66"/>
      <c r="R32" s="66"/>
      <c r="S32" s="67"/>
    </row>
    <row r="33" spans="2:19" ht="16.5" customHeight="1" thickBot="1" x14ac:dyDescent="0.45">
      <c r="B33" s="375" t="s">
        <v>18</v>
      </c>
      <c r="C33" s="376"/>
      <c r="D33" s="376"/>
      <c r="E33" s="376"/>
      <c r="F33" s="376"/>
      <c r="G33" s="376"/>
      <c r="H33" s="376"/>
      <c r="I33" s="376"/>
      <c r="J33" s="376"/>
      <c r="K33" s="376"/>
      <c r="L33" s="376"/>
      <c r="M33" s="377"/>
      <c r="N33" s="60">
        <f>SUM(N17:N32)</f>
        <v>0</v>
      </c>
      <c r="O33" s="280"/>
      <c r="P33" s="22"/>
      <c r="Q33" s="22"/>
      <c r="R33" s="22"/>
      <c r="S33" s="23"/>
    </row>
    <row r="34" spans="2:19" ht="130.5" customHeight="1" x14ac:dyDescent="0.4">
      <c r="B34" s="378"/>
      <c r="C34" s="379"/>
      <c r="D34" s="379"/>
      <c r="E34" s="379"/>
      <c r="F34" s="379"/>
      <c r="G34" s="379"/>
      <c r="H34" s="379"/>
      <c r="I34" s="379"/>
      <c r="J34" s="379"/>
      <c r="K34" s="379"/>
      <c r="L34" s="379"/>
      <c r="M34" s="379"/>
      <c r="N34" s="380"/>
    </row>
    <row r="35" spans="2:19" s="9" customFormat="1" ht="21" x14ac:dyDescent="0.5">
      <c r="B35" s="381" t="s">
        <v>19</v>
      </c>
      <c r="C35" s="382"/>
      <c r="D35" s="382"/>
      <c r="E35" s="382"/>
      <c r="F35" s="382"/>
      <c r="G35" s="382"/>
      <c r="H35" s="382" t="s">
        <v>20</v>
      </c>
      <c r="I35" s="382"/>
      <c r="J35" s="382"/>
      <c r="K35" s="382" t="s">
        <v>21</v>
      </c>
      <c r="L35" s="382"/>
      <c r="M35" s="382"/>
      <c r="N35" s="383"/>
      <c r="O35" s="28"/>
    </row>
    <row r="36" spans="2:19" ht="17.25" thickBot="1" x14ac:dyDescent="0.45">
      <c r="B36" s="370" t="s">
        <v>103</v>
      </c>
      <c r="C36" s="371"/>
      <c r="D36" s="371"/>
      <c r="E36" s="371"/>
      <c r="F36" s="371"/>
      <c r="G36" s="371"/>
      <c r="H36" s="372" t="s">
        <v>104</v>
      </c>
      <c r="I36" s="372"/>
      <c r="J36" s="372"/>
      <c r="K36" s="372" t="s">
        <v>104</v>
      </c>
      <c r="L36" s="372"/>
      <c r="M36" s="372"/>
      <c r="N36" s="373"/>
    </row>
  </sheetData>
  <mergeCells count="76">
    <mergeCell ref="O14:O15"/>
    <mergeCell ref="P14:P15"/>
    <mergeCell ref="R14:R15"/>
    <mergeCell ref="S14:S15"/>
    <mergeCell ref="N23:N25"/>
    <mergeCell ref="N19:N21"/>
    <mergeCell ref="P19:P21"/>
    <mergeCell ref="R19:R21"/>
    <mergeCell ref="B14:B16"/>
    <mergeCell ref="B17:B22"/>
    <mergeCell ref="B36:G36"/>
    <mergeCell ref="H36:J36"/>
    <mergeCell ref="K36:N36"/>
    <mergeCell ref="G27:G29"/>
    <mergeCell ref="K27:K29"/>
    <mergeCell ref="B33:M33"/>
    <mergeCell ref="B34:N34"/>
    <mergeCell ref="B35:G35"/>
    <mergeCell ref="H35:J35"/>
    <mergeCell ref="K35:N35"/>
    <mergeCell ref="B23:B29"/>
    <mergeCell ref="G23:G25"/>
    <mergeCell ref="K23:K25"/>
    <mergeCell ref="L23:L25"/>
    <mergeCell ref="M14:M15"/>
    <mergeCell ref="C27:C29"/>
    <mergeCell ref="D27:D29"/>
    <mergeCell ref="E27:E29"/>
    <mergeCell ref="F27:F29"/>
    <mergeCell ref="M23:M25"/>
    <mergeCell ref="G19:G21"/>
    <mergeCell ref="K19:K21"/>
    <mergeCell ref="L19:L21"/>
    <mergeCell ref="M19:M21"/>
    <mergeCell ref="R12:R13"/>
    <mergeCell ref="S12:S13"/>
    <mergeCell ref="C14:C15"/>
    <mergeCell ref="D14:D15"/>
    <mergeCell ref="E14:E15"/>
    <mergeCell ref="F14:F15"/>
    <mergeCell ref="G14:G15"/>
    <mergeCell ref="K14:K15"/>
    <mergeCell ref="L14:L15"/>
    <mergeCell ref="L12:L13"/>
    <mergeCell ref="M12:M13"/>
    <mergeCell ref="N12:N13"/>
    <mergeCell ref="O12:O13"/>
    <mergeCell ref="P12:P13"/>
    <mergeCell ref="Q12:Q13"/>
    <mergeCell ref="K12:K13"/>
    <mergeCell ref="B12:B13"/>
    <mergeCell ref="C12:F12"/>
    <mergeCell ref="G12:G13"/>
    <mergeCell ref="H12:H13"/>
    <mergeCell ref="I12:J12"/>
    <mergeCell ref="B10:H10"/>
    <mergeCell ref="I10:N10"/>
    <mergeCell ref="B11:H11"/>
    <mergeCell ref="I11:N11"/>
    <mergeCell ref="B9:H9"/>
    <mergeCell ref="I9:N9"/>
    <mergeCell ref="B7:H7"/>
    <mergeCell ref="I7:N7"/>
    <mergeCell ref="B8:H8"/>
    <mergeCell ref="B2:F5"/>
    <mergeCell ref="G2:N2"/>
    <mergeCell ref="G3:N3"/>
    <mergeCell ref="G4:H4"/>
    <mergeCell ref="I4:J4"/>
    <mergeCell ref="K4:L4"/>
    <mergeCell ref="M4:N4"/>
    <mergeCell ref="G5:H5"/>
    <mergeCell ref="I5:J5"/>
    <mergeCell ref="K5:L5"/>
    <mergeCell ref="M5:N5"/>
    <mergeCell ref="I8:N8"/>
  </mergeCells>
  <phoneticPr fontId="13" type="noConversion"/>
  <conditionalFormatting sqref="J14:J202">
    <cfRule type="expression" dxfId="53" priority="1">
      <formula>AND(TODAY()&gt;=I14,TODAY()&gt;J14)</formula>
    </cfRule>
    <cfRule type="expression" dxfId="52" priority="2">
      <formula>AND(TODAY()&gt;=I14,TODAY()&lt;=J14,J14-TODAY()&lt;=30)</formula>
    </cfRule>
    <cfRule type="expression" dxfId="51" priority="3">
      <formula>_xludf.AND(_xludf.TODAY()&gt;=I14, _xludf.TODAY()&lt;=J14-3)</formula>
    </cfRule>
  </conditionalFormatting>
  <hyperlinks>
    <hyperlink ref="P14" r:id="rId1" xr:uid="{ED0A121A-398B-43E1-836A-C80C76FB4362}"/>
    <hyperlink ref="P16" r:id="rId2" xr:uid="{96080C7D-EB57-4E87-AC05-5B8D05931630}"/>
    <hyperlink ref="P17" r:id="rId3" xr:uid="{306E6B28-8195-4330-90D1-9217172EB08C}"/>
    <hyperlink ref="P18" r:id="rId4" display="\\172.16.0.203\publica-hjrv-2023\41 - PLANEACION\POA 2026" xr:uid="{EAAF8303-F214-456F-81AD-94D3E8CD63DC}"/>
    <hyperlink ref="P19" r:id="rId5" xr:uid="{3C97939D-7340-45B3-BB44-88BEDC187185}"/>
  </hyperlinks>
  <pageMargins left="0.7" right="0.7" top="0.75" bottom="0.75" header="0.3" footer="0.3"/>
  <drawing r:id="rId6"/>
  <legacyDrawing r:id="rId7"/>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9778D-80C6-4C7A-B540-BEC1B2DBF5C9}">
  <dimension ref="B1:HE37"/>
  <sheetViews>
    <sheetView topLeftCell="G13" zoomScale="73" workbookViewId="0">
      <selection activeCell="M17" sqref="M17:M18"/>
    </sheetView>
  </sheetViews>
  <sheetFormatPr baseColWidth="10" defaultRowHeight="17.25" x14ac:dyDescent="0.4"/>
  <cols>
    <col min="1" max="1" width="1.42578125" style="126" customWidth="1"/>
    <col min="2" max="2" width="19.42578125" style="126" customWidth="1"/>
    <col min="3" max="3" width="19.7109375" style="126" customWidth="1"/>
    <col min="4" max="5" width="20" style="126" customWidth="1"/>
    <col min="6" max="6" width="22.42578125" style="126" customWidth="1"/>
    <col min="7" max="7" width="13.85546875" style="126" customWidth="1"/>
    <col min="8" max="8" width="45.5703125" style="126" customWidth="1"/>
    <col min="9" max="9" width="15.140625" style="126" customWidth="1"/>
    <col min="10" max="10" width="16.5703125" style="126" customWidth="1"/>
    <col min="11" max="11" width="34.28515625" style="126" customWidth="1"/>
    <col min="12" max="12" width="34.140625" style="126" customWidth="1"/>
    <col min="13" max="13" width="11.42578125" style="126"/>
    <col min="14" max="14" width="19.5703125" style="126" hidden="1" customWidth="1"/>
    <col min="15" max="15" width="61" style="269" customWidth="1"/>
    <col min="16" max="16" width="46.5703125" style="290" customWidth="1"/>
    <col min="17" max="17" width="30.140625" style="126" hidden="1" customWidth="1"/>
    <col min="18" max="18" width="46.5703125" style="283" customWidth="1"/>
    <col min="19" max="19" width="46.5703125" style="126" customWidth="1"/>
    <col min="20" max="16384" width="11.42578125" style="126"/>
  </cols>
  <sheetData>
    <row r="1" spans="2:213" s="3" customFormat="1" ht="13.5" customHeight="1" thickBot="1" x14ac:dyDescent="0.45">
      <c r="N1" s="8"/>
      <c r="P1" s="284"/>
      <c r="R1" s="25"/>
    </row>
    <row r="2" spans="2:213" s="2" customFormat="1" ht="39.75" customHeight="1" thickBot="1" x14ac:dyDescent="0.3">
      <c r="B2" s="318"/>
      <c r="C2" s="319"/>
      <c r="D2" s="319"/>
      <c r="E2" s="319"/>
      <c r="F2" s="320"/>
      <c r="G2" s="327" t="s">
        <v>35</v>
      </c>
      <c r="H2" s="328"/>
      <c r="I2" s="328"/>
      <c r="J2" s="328"/>
      <c r="K2" s="328"/>
      <c r="L2" s="328"/>
      <c r="M2" s="328"/>
      <c r="N2" s="329"/>
      <c r="O2" s="1"/>
      <c r="P2" s="285"/>
      <c r="R2" s="244"/>
    </row>
    <row r="3" spans="2:213" s="1" customFormat="1" ht="55.5" customHeight="1" thickBot="1" x14ac:dyDescent="0.3">
      <c r="B3" s="321"/>
      <c r="C3" s="322"/>
      <c r="D3" s="322"/>
      <c r="E3" s="322"/>
      <c r="F3" s="323"/>
      <c r="G3" s="330" t="s">
        <v>4</v>
      </c>
      <c r="H3" s="331"/>
      <c r="I3" s="331"/>
      <c r="J3" s="331"/>
      <c r="K3" s="331"/>
      <c r="L3" s="331"/>
      <c r="M3" s="331"/>
      <c r="N3" s="332"/>
      <c r="P3" s="285"/>
      <c r="R3" s="244"/>
    </row>
    <row r="4" spans="2:213" s="10" customFormat="1" ht="21" customHeight="1" x14ac:dyDescent="0.25">
      <c r="B4" s="321"/>
      <c r="C4" s="322"/>
      <c r="D4" s="322"/>
      <c r="E4" s="322"/>
      <c r="F4" s="323"/>
      <c r="G4" s="333" t="s">
        <v>0</v>
      </c>
      <c r="H4" s="334"/>
      <c r="I4" s="333" t="s">
        <v>1</v>
      </c>
      <c r="J4" s="334"/>
      <c r="K4" s="333" t="s">
        <v>2</v>
      </c>
      <c r="L4" s="334"/>
      <c r="M4" s="333" t="s">
        <v>3</v>
      </c>
      <c r="N4" s="334"/>
      <c r="O4" s="24"/>
      <c r="P4" s="284"/>
      <c r="R4" s="25"/>
    </row>
    <row r="5" spans="2:213" s="10" customFormat="1" ht="27.75" customHeight="1" thickBot="1" x14ac:dyDescent="0.3">
      <c r="B5" s="324"/>
      <c r="C5" s="325"/>
      <c r="D5" s="325"/>
      <c r="E5" s="325"/>
      <c r="F5" s="326"/>
      <c r="G5" s="335" t="s">
        <v>43</v>
      </c>
      <c r="H5" s="336"/>
      <c r="I5" s="335">
        <v>1</v>
      </c>
      <c r="J5" s="336"/>
      <c r="K5" s="337">
        <v>46113</v>
      </c>
      <c r="L5" s="336"/>
      <c r="M5" s="335">
        <v>1</v>
      </c>
      <c r="N5" s="336"/>
      <c r="O5" s="24"/>
      <c r="P5" s="284"/>
      <c r="R5" s="25"/>
    </row>
    <row r="6" spans="2:213" s="3" customFormat="1" thickBot="1" x14ac:dyDescent="0.45">
      <c r="H6" s="124"/>
      <c r="I6" s="124"/>
      <c r="J6" s="124"/>
      <c r="K6" s="124"/>
      <c r="L6" s="124"/>
      <c r="M6" s="124"/>
      <c r="N6" s="125"/>
      <c r="P6" s="284"/>
      <c r="R6" s="25"/>
    </row>
    <row r="7" spans="2:213" s="3" customFormat="1" ht="24.75" customHeight="1" x14ac:dyDescent="0.4">
      <c r="B7" s="456" t="s">
        <v>6</v>
      </c>
      <c r="C7" s="457"/>
      <c r="D7" s="457"/>
      <c r="E7" s="457"/>
      <c r="F7" s="457"/>
      <c r="G7" s="457"/>
      <c r="H7" s="457"/>
      <c r="I7" s="314" t="s">
        <v>408</v>
      </c>
      <c r="J7" s="314"/>
      <c r="K7" s="314"/>
      <c r="L7" s="314"/>
      <c r="M7" s="314"/>
      <c r="N7" s="315"/>
      <c r="P7" s="284"/>
      <c r="R7" s="25"/>
    </row>
    <row r="8" spans="2:213" s="3" customFormat="1" ht="24" customHeight="1" x14ac:dyDescent="0.4">
      <c r="B8" s="458" t="s">
        <v>7</v>
      </c>
      <c r="C8" s="459"/>
      <c r="D8" s="459"/>
      <c r="E8" s="459"/>
      <c r="F8" s="459"/>
      <c r="G8" s="459"/>
      <c r="H8" s="459"/>
      <c r="I8" s="338" t="s">
        <v>409</v>
      </c>
      <c r="J8" s="338"/>
      <c r="K8" s="338"/>
      <c r="L8" s="338"/>
      <c r="M8" s="338"/>
      <c r="N8" s="339"/>
      <c r="P8" s="284"/>
      <c r="R8" s="25"/>
    </row>
    <row r="9" spans="2:213" s="3" customFormat="1" ht="27" customHeight="1" thickBot="1" x14ac:dyDescent="0.45">
      <c r="B9" s="460" t="s">
        <v>8</v>
      </c>
      <c r="C9" s="461"/>
      <c r="D9" s="461"/>
      <c r="E9" s="461"/>
      <c r="F9" s="461"/>
      <c r="G9" s="461"/>
      <c r="H9" s="461"/>
      <c r="I9" s="344" t="s">
        <v>410</v>
      </c>
      <c r="J9" s="344"/>
      <c r="K9" s="344"/>
      <c r="L9" s="344"/>
      <c r="M9" s="344"/>
      <c r="N9" s="345"/>
      <c r="P9" s="284"/>
      <c r="R9" s="25"/>
    </row>
    <row r="10" spans="2:213" s="3" customFormat="1" ht="29.25" customHeight="1" x14ac:dyDescent="0.4">
      <c r="B10" s="340"/>
      <c r="C10" s="340"/>
      <c r="D10" s="340"/>
      <c r="E10" s="340"/>
      <c r="F10" s="340"/>
      <c r="G10" s="340"/>
      <c r="H10" s="340"/>
      <c r="I10" s="341"/>
      <c r="J10" s="341"/>
      <c r="K10" s="341"/>
      <c r="L10" s="341"/>
      <c r="M10" s="341"/>
      <c r="N10" s="341"/>
      <c r="P10" s="284"/>
      <c r="R10" s="25"/>
    </row>
    <row r="11" spans="2:213" s="3" customFormat="1" ht="26.25" customHeight="1" thickBot="1" x14ac:dyDescent="0.45">
      <c r="B11" s="340"/>
      <c r="C11" s="340"/>
      <c r="D11" s="340"/>
      <c r="E11" s="340"/>
      <c r="F11" s="340"/>
      <c r="G11" s="340"/>
      <c r="H11" s="340"/>
      <c r="I11" s="341"/>
      <c r="J11" s="341"/>
      <c r="K11" s="341"/>
      <c r="L11" s="341"/>
      <c r="M11" s="341"/>
      <c r="N11" s="341"/>
      <c r="O11" s="6"/>
      <c r="P11" s="284"/>
      <c r="Q11" s="6"/>
      <c r="R11" s="25"/>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row>
    <row r="12" spans="2:213" s="3" customFormat="1" ht="24.75" customHeight="1" x14ac:dyDescent="0.5">
      <c r="B12" s="462" t="s">
        <v>13</v>
      </c>
      <c r="C12" s="584" t="s">
        <v>22</v>
      </c>
      <c r="D12" s="585"/>
      <c r="E12" s="585"/>
      <c r="F12" s="585"/>
      <c r="G12" s="465" t="s">
        <v>26</v>
      </c>
      <c r="H12" s="449" t="s">
        <v>15</v>
      </c>
      <c r="I12" s="448" t="s">
        <v>9</v>
      </c>
      <c r="J12" s="448"/>
      <c r="K12" s="449" t="s">
        <v>10</v>
      </c>
      <c r="L12" s="449" t="s">
        <v>11</v>
      </c>
      <c r="M12" s="449" t="s">
        <v>12</v>
      </c>
      <c r="N12" s="451" t="s">
        <v>47</v>
      </c>
      <c r="O12" s="417" t="s">
        <v>40</v>
      </c>
      <c r="P12" s="561" t="s">
        <v>36</v>
      </c>
      <c r="Q12" s="353" t="s">
        <v>41</v>
      </c>
      <c r="R12" s="353" t="s">
        <v>37</v>
      </c>
      <c r="S12" s="353" t="s">
        <v>38</v>
      </c>
    </row>
    <row r="13" spans="2:213" s="3" customFormat="1" ht="33.75" thickBot="1" x14ac:dyDescent="0.45">
      <c r="B13" s="463"/>
      <c r="C13" s="88" t="s">
        <v>23</v>
      </c>
      <c r="D13" s="88" t="s">
        <v>24</v>
      </c>
      <c r="E13" s="88" t="s">
        <v>14</v>
      </c>
      <c r="F13" s="88" t="s">
        <v>25</v>
      </c>
      <c r="G13" s="466"/>
      <c r="H13" s="450"/>
      <c r="I13" s="88" t="s">
        <v>16</v>
      </c>
      <c r="J13" s="88" t="s">
        <v>17</v>
      </c>
      <c r="K13" s="450"/>
      <c r="L13" s="450"/>
      <c r="M13" s="450"/>
      <c r="N13" s="452"/>
      <c r="O13" s="418"/>
      <c r="P13" s="562"/>
      <c r="Q13" s="354"/>
      <c r="R13" s="354"/>
      <c r="S13" s="354"/>
    </row>
    <row r="14" spans="2:213" s="116" customFormat="1" ht="115.5" customHeight="1" x14ac:dyDescent="0.25">
      <c r="B14" s="580" t="s">
        <v>5</v>
      </c>
      <c r="C14" s="355" t="s">
        <v>411</v>
      </c>
      <c r="D14" s="355" t="s">
        <v>412</v>
      </c>
      <c r="E14" s="355" t="s">
        <v>413</v>
      </c>
      <c r="F14" s="355" t="s">
        <v>414</v>
      </c>
      <c r="G14" s="476"/>
      <c r="H14" s="7" t="s">
        <v>415</v>
      </c>
      <c r="I14" s="11">
        <v>46023</v>
      </c>
      <c r="J14" s="38">
        <v>46203</v>
      </c>
      <c r="K14" s="7" t="s">
        <v>416</v>
      </c>
      <c r="L14" s="355" t="s">
        <v>417</v>
      </c>
      <c r="M14" s="575" t="s">
        <v>266</v>
      </c>
      <c r="N14" s="586">
        <v>817800000</v>
      </c>
      <c r="O14" s="29" t="s">
        <v>1250</v>
      </c>
      <c r="P14" s="590" t="s">
        <v>1249</v>
      </c>
      <c r="Q14" s="30"/>
      <c r="R14" s="161" t="s">
        <v>1251</v>
      </c>
      <c r="S14" s="591" t="s">
        <v>1254</v>
      </c>
    </row>
    <row r="15" spans="2:213" s="116" customFormat="1" ht="144.75" customHeight="1" x14ac:dyDescent="0.25">
      <c r="B15" s="581"/>
      <c r="C15" s="356"/>
      <c r="D15" s="356"/>
      <c r="E15" s="356"/>
      <c r="F15" s="356"/>
      <c r="G15" s="477"/>
      <c r="H15" s="7" t="s">
        <v>418</v>
      </c>
      <c r="I15" s="11">
        <v>46023</v>
      </c>
      <c r="J15" s="38">
        <v>46387</v>
      </c>
      <c r="K15" s="7" t="s">
        <v>419</v>
      </c>
      <c r="L15" s="356"/>
      <c r="M15" s="576"/>
      <c r="N15" s="587"/>
      <c r="O15" s="62" t="s">
        <v>1252</v>
      </c>
      <c r="P15" s="398"/>
      <c r="Q15" s="61"/>
      <c r="R15" s="39" t="s">
        <v>1253</v>
      </c>
      <c r="S15" s="592"/>
    </row>
    <row r="16" spans="2:213" s="116" customFormat="1" ht="300" customHeight="1" x14ac:dyDescent="0.25">
      <c r="B16" s="581"/>
      <c r="C16" s="91"/>
      <c r="D16" s="91"/>
      <c r="E16" s="91"/>
      <c r="F16" s="91"/>
      <c r="G16" s="355" t="s">
        <v>420</v>
      </c>
      <c r="H16" s="7" t="s">
        <v>421</v>
      </c>
      <c r="I16" s="11">
        <v>46023</v>
      </c>
      <c r="J16" s="38">
        <v>46387</v>
      </c>
      <c r="K16" s="7" t="s">
        <v>1255</v>
      </c>
      <c r="L16" s="39" t="s">
        <v>422</v>
      </c>
      <c r="M16" s="39" t="s">
        <v>222</v>
      </c>
      <c r="N16" s="102"/>
      <c r="O16" s="173" t="s">
        <v>1256</v>
      </c>
      <c r="P16" s="589" t="s">
        <v>797</v>
      </c>
      <c r="Q16" s="117"/>
      <c r="R16" s="208" t="s">
        <v>799</v>
      </c>
      <c r="S16" s="204" t="s">
        <v>1257</v>
      </c>
    </row>
    <row r="17" spans="2:19" s="116" customFormat="1" ht="87.75" customHeight="1" x14ac:dyDescent="0.25">
      <c r="B17" s="581"/>
      <c r="C17" s="91"/>
      <c r="D17" s="91"/>
      <c r="E17" s="91"/>
      <c r="F17" s="91"/>
      <c r="G17" s="363"/>
      <c r="H17" s="7" t="s">
        <v>423</v>
      </c>
      <c r="I17" s="11">
        <v>46023</v>
      </c>
      <c r="J17" s="38">
        <v>46171</v>
      </c>
      <c r="K17" s="7" t="s">
        <v>424</v>
      </c>
      <c r="L17" s="355" t="s">
        <v>296</v>
      </c>
      <c r="M17" s="583" t="s">
        <v>425</v>
      </c>
      <c r="N17" s="102"/>
      <c r="O17" s="173" t="s">
        <v>796</v>
      </c>
      <c r="P17" s="559"/>
      <c r="Q17" s="117"/>
      <c r="R17" s="453" t="s">
        <v>798</v>
      </c>
      <c r="S17" s="588"/>
    </row>
    <row r="18" spans="2:19" s="116" customFormat="1" ht="75" customHeight="1" x14ac:dyDescent="0.25">
      <c r="B18" s="581"/>
      <c r="C18" s="91"/>
      <c r="D18" s="91"/>
      <c r="E18" s="91"/>
      <c r="F18" s="91"/>
      <c r="G18" s="356"/>
      <c r="H18" s="7" t="s">
        <v>426</v>
      </c>
      <c r="I18" s="11">
        <v>46174</v>
      </c>
      <c r="J18" s="38">
        <v>46387</v>
      </c>
      <c r="K18" s="7" t="s">
        <v>427</v>
      </c>
      <c r="L18" s="356"/>
      <c r="M18" s="432"/>
      <c r="N18" s="102"/>
      <c r="O18" s="62" t="s">
        <v>795</v>
      </c>
      <c r="P18" s="560"/>
      <c r="Q18" s="117"/>
      <c r="R18" s="500"/>
      <c r="S18" s="517"/>
    </row>
    <row r="19" spans="2:19" s="116" customFormat="1" ht="99" customHeight="1" x14ac:dyDescent="0.25">
      <c r="B19" s="581"/>
      <c r="C19" s="355" t="s">
        <v>386</v>
      </c>
      <c r="D19" s="355" t="s">
        <v>428</v>
      </c>
      <c r="E19" s="355" t="s">
        <v>429</v>
      </c>
      <c r="F19" s="355" t="s">
        <v>430</v>
      </c>
      <c r="G19" s="476"/>
      <c r="H19" s="7" t="s">
        <v>431</v>
      </c>
      <c r="I19" s="11">
        <v>46023</v>
      </c>
      <c r="J19" s="38">
        <v>46203</v>
      </c>
      <c r="K19" s="7" t="s">
        <v>430</v>
      </c>
      <c r="L19" s="355" t="s">
        <v>432</v>
      </c>
      <c r="M19" s="575" t="s">
        <v>51</v>
      </c>
      <c r="N19" s="102"/>
      <c r="O19" s="267" t="s">
        <v>1260</v>
      </c>
      <c r="P19" s="589" t="s">
        <v>801</v>
      </c>
      <c r="Q19" s="117"/>
      <c r="R19" s="453" t="s">
        <v>1258</v>
      </c>
      <c r="S19" s="588" t="s">
        <v>1259</v>
      </c>
    </row>
    <row r="20" spans="2:19" s="116" customFormat="1" ht="162" customHeight="1" x14ac:dyDescent="0.25">
      <c r="B20" s="581"/>
      <c r="C20" s="363"/>
      <c r="D20" s="363"/>
      <c r="E20" s="363"/>
      <c r="F20" s="356"/>
      <c r="G20" s="477"/>
      <c r="H20" s="7" t="s">
        <v>433</v>
      </c>
      <c r="I20" s="11">
        <v>46023</v>
      </c>
      <c r="J20" s="38">
        <v>46387</v>
      </c>
      <c r="K20" s="7" t="s">
        <v>434</v>
      </c>
      <c r="L20" s="356"/>
      <c r="M20" s="576"/>
      <c r="N20" s="102"/>
      <c r="O20" s="173" t="s">
        <v>800</v>
      </c>
      <c r="P20" s="560"/>
      <c r="Q20" s="117"/>
      <c r="R20" s="500"/>
      <c r="S20" s="517"/>
    </row>
    <row r="21" spans="2:19" s="116" customFormat="1" ht="145.5" customHeight="1" x14ac:dyDescent="0.25">
      <c r="B21" s="581"/>
      <c r="C21" s="356"/>
      <c r="D21" s="356"/>
      <c r="E21" s="356"/>
      <c r="F21" s="17" t="s">
        <v>435</v>
      </c>
      <c r="G21" s="114"/>
      <c r="H21" s="7" t="s">
        <v>436</v>
      </c>
      <c r="I21" s="11">
        <v>46023</v>
      </c>
      <c r="J21" s="38">
        <v>46387</v>
      </c>
      <c r="K21" s="7" t="s">
        <v>437</v>
      </c>
      <c r="L21" s="17" t="s">
        <v>438</v>
      </c>
      <c r="M21" s="227" t="s">
        <v>407</v>
      </c>
      <c r="N21" s="102"/>
      <c r="O21" s="173" t="s">
        <v>803</v>
      </c>
      <c r="P21" s="286" t="s">
        <v>802</v>
      </c>
      <c r="Q21" s="117"/>
      <c r="R21" s="209" t="s">
        <v>1209</v>
      </c>
      <c r="S21" s="118"/>
    </row>
    <row r="22" spans="2:19" ht="167.25" customHeight="1" x14ac:dyDescent="0.25">
      <c r="B22" s="581"/>
      <c r="C22" s="577"/>
      <c r="D22" s="578"/>
      <c r="E22" s="578"/>
      <c r="F22" s="579"/>
      <c r="G22" s="17" t="s">
        <v>420</v>
      </c>
      <c r="H22" s="7" t="s">
        <v>439</v>
      </c>
      <c r="I22" s="11">
        <v>46023</v>
      </c>
      <c r="J22" s="38">
        <v>46387</v>
      </c>
      <c r="K22" s="7" t="s">
        <v>440</v>
      </c>
      <c r="L22" s="17" t="s">
        <v>441</v>
      </c>
      <c r="M22" s="227" t="s">
        <v>442</v>
      </c>
      <c r="N22" s="102"/>
      <c r="O22" s="173" t="s">
        <v>804</v>
      </c>
      <c r="P22" s="286" t="s">
        <v>805</v>
      </c>
      <c r="Q22" s="134"/>
      <c r="R22" s="294" t="s">
        <v>1261</v>
      </c>
      <c r="S22" s="204" t="s">
        <v>806</v>
      </c>
    </row>
    <row r="23" spans="2:19" ht="82.5" customHeight="1" x14ac:dyDescent="0.25">
      <c r="B23" s="581"/>
      <c r="C23" s="564"/>
      <c r="D23" s="565"/>
      <c r="E23" s="565"/>
      <c r="F23" s="566"/>
      <c r="G23" s="355" t="s">
        <v>420</v>
      </c>
      <c r="H23" s="364" t="s">
        <v>443</v>
      </c>
      <c r="I23" s="11">
        <v>46023</v>
      </c>
      <c r="J23" s="38">
        <v>46187</v>
      </c>
      <c r="K23" s="364" t="s">
        <v>444</v>
      </c>
      <c r="L23" s="355" t="s">
        <v>381</v>
      </c>
      <c r="M23" s="430">
        <v>1</v>
      </c>
      <c r="N23" s="102"/>
      <c r="O23" s="192" t="s">
        <v>808</v>
      </c>
      <c r="P23" s="589" t="s">
        <v>807</v>
      </c>
      <c r="Q23" s="134"/>
      <c r="R23" s="455" t="s">
        <v>1209</v>
      </c>
      <c r="S23" s="136"/>
    </row>
    <row r="24" spans="2:19" ht="17.25" customHeight="1" x14ac:dyDescent="0.25">
      <c r="B24" s="581"/>
      <c r="C24" s="570"/>
      <c r="D24" s="571"/>
      <c r="E24" s="571"/>
      <c r="F24" s="572"/>
      <c r="G24" s="356"/>
      <c r="H24" s="366"/>
      <c r="I24" s="11">
        <v>46023</v>
      </c>
      <c r="J24" s="38">
        <v>46341</v>
      </c>
      <c r="K24" s="366"/>
      <c r="L24" s="356"/>
      <c r="M24" s="432"/>
      <c r="N24" s="102"/>
      <c r="O24" s="173" t="s">
        <v>814</v>
      </c>
      <c r="P24" s="560"/>
      <c r="Q24" s="134"/>
      <c r="R24" s="420"/>
      <c r="S24" s="136"/>
    </row>
    <row r="25" spans="2:19" ht="78.75" customHeight="1" x14ac:dyDescent="0.25">
      <c r="B25" s="581"/>
      <c r="C25" s="564"/>
      <c r="D25" s="565"/>
      <c r="E25" s="565"/>
      <c r="F25" s="566"/>
      <c r="G25" s="355" t="s">
        <v>420</v>
      </c>
      <c r="H25" s="7" t="s">
        <v>1263</v>
      </c>
      <c r="I25" s="11">
        <v>46023</v>
      </c>
      <c r="J25" s="38">
        <v>46027</v>
      </c>
      <c r="K25" s="355" t="s">
        <v>114</v>
      </c>
      <c r="L25" s="355" t="s">
        <v>381</v>
      </c>
      <c r="M25" s="430">
        <v>1</v>
      </c>
      <c r="N25" s="102"/>
      <c r="O25" s="173" t="s">
        <v>1262</v>
      </c>
      <c r="P25" s="396" t="s">
        <v>1249</v>
      </c>
      <c r="Q25" s="134"/>
      <c r="R25" s="453" t="s">
        <v>1267</v>
      </c>
      <c r="S25" s="136"/>
    </row>
    <row r="26" spans="2:19" ht="84" customHeight="1" x14ac:dyDescent="0.25">
      <c r="B26" s="581"/>
      <c r="C26" s="567"/>
      <c r="D26" s="568"/>
      <c r="E26" s="568"/>
      <c r="F26" s="569"/>
      <c r="G26" s="363"/>
      <c r="H26" s="7" t="s">
        <v>1264</v>
      </c>
      <c r="I26" s="11">
        <v>46023</v>
      </c>
      <c r="J26" s="38">
        <v>46027</v>
      </c>
      <c r="K26" s="363"/>
      <c r="L26" s="363"/>
      <c r="M26" s="431"/>
      <c r="N26" s="102"/>
      <c r="O26" s="173" t="s">
        <v>1262</v>
      </c>
      <c r="P26" s="559"/>
      <c r="Q26" s="134"/>
      <c r="R26" s="454"/>
      <c r="S26" s="136"/>
    </row>
    <row r="27" spans="2:19" ht="17.25" customHeight="1" x14ac:dyDescent="0.25">
      <c r="B27" s="581"/>
      <c r="C27" s="567"/>
      <c r="D27" s="568"/>
      <c r="E27" s="568"/>
      <c r="F27" s="569"/>
      <c r="G27" s="363"/>
      <c r="H27" s="364" t="s">
        <v>1266</v>
      </c>
      <c r="I27" s="573">
        <v>46023</v>
      </c>
      <c r="J27" s="573">
        <v>46234</v>
      </c>
      <c r="K27" s="363"/>
      <c r="L27" s="363"/>
      <c r="M27" s="431"/>
      <c r="N27" s="102"/>
      <c r="O27" s="495" t="s">
        <v>1265</v>
      </c>
      <c r="P27" s="559"/>
      <c r="Q27" s="134"/>
      <c r="R27" s="454"/>
      <c r="S27" s="136"/>
    </row>
    <row r="28" spans="2:19" ht="44.25" customHeight="1" x14ac:dyDescent="0.25">
      <c r="B28" s="581"/>
      <c r="C28" s="570"/>
      <c r="D28" s="571"/>
      <c r="E28" s="571"/>
      <c r="F28" s="572"/>
      <c r="G28" s="356"/>
      <c r="H28" s="366"/>
      <c r="I28" s="574"/>
      <c r="J28" s="574"/>
      <c r="K28" s="356"/>
      <c r="L28" s="356"/>
      <c r="M28" s="432"/>
      <c r="N28" s="102"/>
      <c r="O28" s="563"/>
      <c r="P28" s="560"/>
      <c r="Q28" s="134"/>
      <c r="R28" s="420"/>
      <c r="S28" s="136"/>
    </row>
    <row r="29" spans="2:19" ht="49.5" hidden="1" customHeight="1" x14ac:dyDescent="0.4">
      <c r="B29" s="581"/>
      <c r="C29" s="564"/>
      <c r="D29" s="565"/>
      <c r="E29" s="565"/>
      <c r="F29" s="566"/>
      <c r="G29" s="355" t="s">
        <v>420</v>
      </c>
      <c r="H29" s="364" t="s">
        <v>445</v>
      </c>
      <c r="I29" s="56"/>
      <c r="J29" s="38"/>
      <c r="K29" s="355" t="s">
        <v>446</v>
      </c>
      <c r="L29" s="355" t="s">
        <v>381</v>
      </c>
      <c r="M29" s="430">
        <v>1</v>
      </c>
      <c r="N29" s="102"/>
      <c r="O29" s="291"/>
      <c r="P29" s="287"/>
      <c r="Q29" s="134"/>
      <c r="R29" s="179"/>
      <c r="S29" s="136"/>
    </row>
    <row r="30" spans="2:19" ht="108.75" customHeight="1" x14ac:dyDescent="0.25">
      <c r="B30" s="581"/>
      <c r="C30" s="567"/>
      <c r="D30" s="568"/>
      <c r="E30" s="568"/>
      <c r="F30" s="569"/>
      <c r="G30" s="363"/>
      <c r="H30" s="365"/>
      <c r="I30" s="56">
        <v>46031</v>
      </c>
      <c r="J30" s="38">
        <v>46120</v>
      </c>
      <c r="K30" s="363"/>
      <c r="L30" s="363"/>
      <c r="M30" s="431"/>
      <c r="N30" s="102"/>
      <c r="O30" s="173" t="s">
        <v>809</v>
      </c>
      <c r="P30" s="286" t="s">
        <v>810</v>
      </c>
      <c r="Q30" s="134"/>
      <c r="R30" s="294" t="s">
        <v>1269</v>
      </c>
      <c r="S30" s="136"/>
    </row>
    <row r="31" spans="2:19" ht="17.25" customHeight="1" x14ac:dyDescent="0.4">
      <c r="B31" s="581"/>
      <c r="C31" s="567"/>
      <c r="D31" s="568"/>
      <c r="E31" s="568"/>
      <c r="F31" s="569"/>
      <c r="G31" s="363"/>
      <c r="H31" s="365"/>
      <c r="I31" s="56">
        <v>46121</v>
      </c>
      <c r="J31" s="38">
        <v>46211</v>
      </c>
      <c r="K31" s="363"/>
      <c r="L31" s="363"/>
      <c r="M31" s="431"/>
      <c r="N31" s="102"/>
      <c r="O31" s="295" t="s">
        <v>1268</v>
      </c>
      <c r="P31" s="287"/>
      <c r="Q31" s="134"/>
      <c r="R31" s="179"/>
      <c r="S31" s="136"/>
    </row>
    <row r="32" spans="2:19" ht="17.25" customHeight="1" x14ac:dyDescent="0.4">
      <c r="B32" s="582"/>
      <c r="C32" s="570"/>
      <c r="D32" s="571"/>
      <c r="E32" s="571"/>
      <c r="F32" s="572"/>
      <c r="G32" s="356"/>
      <c r="H32" s="366"/>
      <c r="I32" s="56">
        <v>46212</v>
      </c>
      <c r="J32" s="38">
        <v>46303</v>
      </c>
      <c r="K32" s="356"/>
      <c r="L32" s="356"/>
      <c r="M32" s="432"/>
      <c r="N32" s="102"/>
      <c r="O32" s="291"/>
      <c r="P32" s="287"/>
      <c r="Q32" s="134"/>
      <c r="R32" s="179"/>
      <c r="S32" s="136"/>
    </row>
    <row r="33" spans="2:19" ht="18" thickBot="1" x14ac:dyDescent="0.45">
      <c r="B33" s="101"/>
      <c r="C33" s="53"/>
      <c r="D33" s="54"/>
      <c r="E33" s="54"/>
      <c r="F33" s="55"/>
      <c r="G33" s="55"/>
      <c r="H33" s="7"/>
      <c r="I33" s="56"/>
      <c r="J33" s="41"/>
      <c r="K33" s="57"/>
      <c r="L33" s="17"/>
      <c r="M33" s="17"/>
      <c r="N33" s="102"/>
      <c r="O33" s="292"/>
      <c r="P33" s="288"/>
      <c r="Q33" s="138"/>
      <c r="R33" s="266"/>
      <c r="S33" s="139"/>
    </row>
    <row r="34" spans="2:19" ht="21" thickBot="1" x14ac:dyDescent="0.45">
      <c r="B34" s="433" t="s">
        <v>18</v>
      </c>
      <c r="C34" s="434"/>
      <c r="D34" s="434"/>
      <c r="E34" s="434"/>
      <c r="F34" s="434"/>
      <c r="G34" s="434"/>
      <c r="H34" s="434"/>
      <c r="I34" s="434"/>
      <c r="J34" s="434"/>
      <c r="K34" s="434"/>
      <c r="L34" s="434"/>
      <c r="M34" s="435"/>
      <c r="N34" s="133">
        <f>SUM(N1:N14)</f>
        <v>817800000</v>
      </c>
      <c r="O34" s="293"/>
      <c r="P34" s="289"/>
      <c r="Q34" s="141"/>
      <c r="R34" s="282"/>
      <c r="S34" s="142"/>
    </row>
    <row r="35" spans="2:19" ht="91.5" customHeight="1" x14ac:dyDescent="0.4">
      <c r="B35" s="378"/>
      <c r="C35" s="379"/>
      <c r="D35" s="379"/>
      <c r="E35" s="379"/>
      <c r="F35" s="379"/>
      <c r="G35" s="379"/>
      <c r="H35" s="379"/>
      <c r="I35" s="379"/>
      <c r="J35" s="379"/>
      <c r="K35" s="379"/>
      <c r="L35" s="379"/>
      <c r="M35" s="379"/>
      <c r="N35" s="380"/>
    </row>
    <row r="36" spans="2:19" ht="21" x14ac:dyDescent="0.4">
      <c r="B36" s="381" t="s">
        <v>19</v>
      </c>
      <c r="C36" s="382"/>
      <c r="D36" s="382"/>
      <c r="E36" s="382"/>
      <c r="F36" s="382"/>
      <c r="G36" s="382"/>
      <c r="H36" s="382" t="s">
        <v>20</v>
      </c>
      <c r="I36" s="382"/>
      <c r="J36" s="382"/>
      <c r="K36" s="382" t="s">
        <v>21</v>
      </c>
      <c r="L36" s="382"/>
      <c r="M36" s="382"/>
      <c r="N36" s="383"/>
    </row>
    <row r="37" spans="2:19" ht="18" thickBot="1" x14ac:dyDescent="0.45">
      <c r="B37" s="370" t="s">
        <v>447</v>
      </c>
      <c r="C37" s="371"/>
      <c r="D37" s="371"/>
      <c r="E37" s="371"/>
      <c r="F37" s="371"/>
      <c r="G37" s="371"/>
      <c r="H37" s="372" t="s">
        <v>197</v>
      </c>
      <c r="I37" s="372"/>
      <c r="J37" s="372"/>
      <c r="K37" s="372" t="s">
        <v>104</v>
      </c>
      <c r="L37" s="372"/>
      <c r="M37" s="372"/>
      <c r="N37" s="373"/>
    </row>
  </sheetData>
  <mergeCells count="96">
    <mergeCell ref="N14:N15"/>
    <mergeCell ref="R17:R18"/>
    <mergeCell ref="S17:S18"/>
    <mergeCell ref="R19:R20"/>
    <mergeCell ref="P23:P24"/>
    <mergeCell ref="R23:R24"/>
    <mergeCell ref="P14:P15"/>
    <mergeCell ref="S14:S15"/>
    <mergeCell ref="P16:P18"/>
    <mergeCell ref="P19:P20"/>
    <mergeCell ref="S19:S20"/>
    <mergeCell ref="B7:H7"/>
    <mergeCell ref="I7:N7"/>
    <mergeCell ref="B8:H8"/>
    <mergeCell ref="B2:F5"/>
    <mergeCell ref="G2:N2"/>
    <mergeCell ref="G3:N3"/>
    <mergeCell ref="G4:H4"/>
    <mergeCell ref="I4:J4"/>
    <mergeCell ref="K4:L4"/>
    <mergeCell ref="M4:N4"/>
    <mergeCell ref="G5:H5"/>
    <mergeCell ref="I5:J5"/>
    <mergeCell ref="K5:L5"/>
    <mergeCell ref="M5:N5"/>
    <mergeCell ref="I8:N8"/>
    <mergeCell ref="B10:H10"/>
    <mergeCell ref="I10:N10"/>
    <mergeCell ref="B11:H11"/>
    <mergeCell ref="I11:N11"/>
    <mergeCell ref="B9:H9"/>
    <mergeCell ref="I9:N9"/>
    <mergeCell ref="B12:B13"/>
    <mergeCell ref="C12:F12"/>
    <mergeCell ref="G12:G13"/>
    <mergeCell ref="H12:H13"/>
    <mergeCell ref="I12:J12"/>
    <mergeCell ref="K12:K13"/>
    <mergeCell ref="L12:L13"/>
    <mergeCell ref="M12:M13"/>
    <mergeCell ref="N12:N13"/>
    <mergeCell ref="B14:B32"/>
    <mergeCell ref="C14:C15"/>
    <mergeCell ref="D14:D15"/>
    <mergeCell ref="E14:E15"/>
    <mergeCell ref="F14:F15"/>
    <mergeCell ref="G14:G15"/>
    <mergeCell ref="L14:L15"/>
    <mergeCell ref="M14:M15"/>
    <mergeCell ref="G16:G18"/>
    <mergeCell ref="L17:L18"/>
    <mergeCell ref="M17:M18"/>
    <mergeCell ref="C19:C21"/>
    <mergeCell ref="M19:M20"/>
    <mergeCell ref="C22:F22"/>
    <mergeCell ref="C23:F24"/>
    <mergeCell ref="G23:G24"/>
    <mergeCell ref="H23:H24"/>
    <mergeCell ref="K23:K24"/>
    <mergeCell ref="L23:L24"/>
    <mergeCell ref="M23:M24"/>
    <mergeCell ref="D19:D21"/>
    <mergeCell ref="E19:E21"/>
    <mergeCell ref="F19:F20"/>
    <mergeCell ref="G19:G20"/>
    <mergeCell ref="L19:L20"/>
    <mergeCell ref="G25:G28"/>
    <mergeCell ref="K25:K28"/>
    <mergeCell ref="L25:L28"/>
    <mergeCell ref="M25:M28"/>
    <mergeCell ref="H27:H28"/>
    <mergeCell ref="J27:J28"/>
    <mergeCell ref="I27:I28"/>
    <mergeCell ref="S12:S13"/>
    <mergeCell ref="B37:G37"/>
    <mergeCell ref="H37:J37"/>
    <mergeCell ref="K37:N37"/>
    <mergeCell ref="C29:F32"/>
    <mergeCell ref="G29:G32"/>
    <mergeCell ref="H29:H32"/>
    <mergeCell ref="K29:K32"/>
    <mergeCell ref="L29:L32"/>
    <mergeCell ref="M29:M32"/>
    <mergeCell ref="B34:M34"/>
    <mergeCell ref="B35:N35"/>
    <mergeCell ref="B36:G36"/>
    <mergeCell ref="H36:J36"/>
    <mergeCell ref="K36:N36"/>
    <mergeCell ref="C25:F28"/>
    <mergeCell ref="P25:P28"/>
    <mergeCell ref="O12:O13"/>
    <mergeCell ref="P12:P13"/>
    <mergeCell ref="Q12:Q13"/>
    <mergeCell ref="R12:R13"/>
    <mergeCell ref="O27:O28"/>
    <mergeCell ref="R25:R28"/>
  </mergeCells>
  <conditionalFormatting sqref="J14:J27 J29:J33">
    <cfRule type="expression" dxfId="26" priority="1">
      <formula>AND(TODAY()&gt;=I14,TODAY()&gt;J14)</formula>
    </cfRule>
    <cfRule type="expression" dxfId="25" priority="2">
      <formula>AND(TODAY()&gt;=I14,TODAY()&lt;=J14,J14-TODAY()&lt;=30)</formula>
    </cfRule>
    <cfRule type="expression" dxfId="24" priority="3">
      <formula>_xludf.AND(_xludf.TODAY()&gt;=I14, _xludf.TODAY()&lt;=J14-3)</formula>
    </cfRule>
  </conditionalFormatting>
  <hyperlinks>
    <hyperlink ref="P14" r:id="rId1" xr:uid="{E05FFC00-8F6B-45F7-A341-8FE5C73494AF}"/>
    <hyperlink ref="P25" r:id="rId2" xr:uid="{CD4E735B-79B9-473F-8177-61E5364BAC25}"/>
  </hyperlinks>
  <pageMargins left="0.7" right="0.7" top="0.75" bottom="0.75" header="0.3" footer="0.3"/>
  <drawing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B05EA-CCFD-4C33-B877-2212B1F1383A}">
  <dimension ref="B1:HE68"/>
  <sheetViews>
    <sheetView topLeftCell="G14" zoomScale="80" zoomScaleNormal="80" workbookViewId="0">
      <selection activeCell="M43" sqref="M43:M52"/>
    </sheetView>
  </sheetViews>
  <sheetFormatPr baseColWidth="10" defaultRowHeight="16.5" x14ac:dyDescent="0.25"/>
  <cols>
    <col min="1" max="1" width="1.42578125" style="89" customWidth="1"/>
    <col min="2" max="2" width="19.42578125" style="89" customWidth="1"/>
    <col min="3" max="3" width="22.42578125" style="89" customWidth="1"/>
    <col min="4" max="4" width="21.140625" style="89" customWidth="1"/>
    <col min="5" max="5" width="21" style="89" customWidth="1"/>
    <col min="6" max="6" width="22.42578125" style="89" customWidth="1"/>
    <col min="7" max="7" width="13.85546875" style="89" customWidth="1"/>
    <col min="8" max="8" width="48.28515625" style="89" customWidth="1"/>
    <col min="9" max="9" width="15.140625" style="89" customWidth="1"/>
    <col min="10" max="10" width="16.5703125" style="89" customWidth="1"/>
    <col min="11" max="11" width="34.28515625" style="89" customWidth="1"/>
    <col min="12" max="12" width="34.140625" style="89" customWidth="1"/>
    <col min="13" max="13" width="11.42578125" style="89"/>
    <col min="14" max="14" width="19.5703125" style="89" hidden="1" customWidth="1"/>
    <col min="15" max="15" width="61" style="260" customWidth="1"/>
    <col min="16" max="16" width="46.5703125" style="89" customWidth="1"/>
    <col min="17" max="17" width="30.140625" style="260" customWidth="1"/>
    <col min="18" max="19" width="46.5703125" style="89" customWidth="1"/>
    <col min="20" max="16384" width="11.42578125" style="89"/>
  </cols>
  <sheetData>
    <row r="1" spans="2:213" s="24" customFormat="1" ht="13.5" customHeight="1" thickBot="1" x14ac:dyDescent="0.3">
      <c r="N1" s="25"/>
    </row>
    <row r="2" spans="2:213" s="2" customFormat="1" ht="39.75" customHeight="1" thickBot="1" x14ac:dyDescent="0.3">
      <c r="B2" s="407"/>
      <c r="C2" s="408"/>
      <c r="D2" s="408"/>
      <c r="E2" s="408"/>
      <c r="F2" s="409"/>
      <c r="G2" s="327" t="s">
        <v>35</v>
      </c>
      <c r="H2" s="328"/>
      <c r="I2" s="328"/>
      <c r="J2" s="328"/>
      <c r="K2" s="328"/>
      <c r="L2" s="328"/>
      <c r="M2" s="328"/>
      <c r="N2" s="329"/>
      <c r="O2" s="1"/>
      <c r="Q2" s="1"/>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c r="O4" s="24"/>
      <c r="Q4" s="24"/>
    </row>
    <row r="5" spans="2:213" s="10" customFormat="1" ht="27.75" customHeight="1" thickBot="1" x14ac:dyDescent="0.3">
      <c r="B5" s="413"/>
      <c r="C5" s="414"/>
      <c r="D5" s="414"/>
      <c r="E5" s="414"/>
      <c r="F5" s="415"/>
      <c r="G5" s="335" t="s">
        <v>43</v>
      </c>
      <c r="H5" s="336"/>
      <c r="I5" s="335">
        <v>1</v>
      </c>
      <c r="J5" s="336"/>
      <c r="K5" s="337">
        <v>46113</v>
      </c>
      <c r="L5" s="336"/>
      <c r="M5" s="335">
        <v>1</v>
      </c>
      <c r="N5" s="336"/>
      <c r="O5" s="24"/>
      <c r="Q5" s="24"/>
    </row>
    <row r="6" spans="2:213" s="24" customFormat="1" ht="17.25" thickBot="1" x14ac:dyDescent="0.3">
      <c r="H6" s="86"/>
      <c r="I6" s="86"/>
      <c r="J6" s="86"/>
      <c r="K6" s="86"/>
      <c r="L6" s="86"/>
      <c r="M6" s="86"/>
      <c r="N6" s="87"/>
    </row>
    <row r="7" spans="2:213" s="24" customFormat="1" ht="24.75" customHeight="1" x14ac:dyDescent="0.25">
      <c r="B7" s="456" t="s">
        <v>6</v>
      </c>
      <c r="C7" s="457"/>
      <c r="D7" s="457"/>
      <c r="E7" s="457"/>
      <c r="F7" s="457"/>
      <c r="G7" s="457"/>
      <c r="H7" s="457"/>
      <c r="I7" s="314" t="s">
        <v>448</v>
      </c>
      <c r="J7" s="314"/>
      <c r="K7" s="314"/>
      <c r="L7" s="314"/>
      <c r="M7" s="314"/>
      <c r="N7" s="315"/>
    </row>
    <row r="8" spans="2:213" s="24" customFormat="1" ht="24" customHeight="1" x14ac:dyDescent="0.25">
      <c r="B8" s="458" t="s">
        <v>7</v>
      </c>
      <c r="C8" s="459"/>
      <c r="D8" s="459"/>
      <c r="E8" s="459"/>
      <c r="F8" s="459"/>
      <c r="G8" s="459"/>
      <c r="H8" s="459"/>
      <c r="I8" s="338" t="s">
        <v>449</v>
      </c>
      <c r="J8" s="338"/>
      <c r="K8" s="338"/>
      <c r="L8" s="338"/>
      <c r="M8" s="338"/>
      <c r="N8" s="339"/>
    </row>
    <row r="9" spans="2:213" s="24" customFormat="1" ht="27" customHeight="1" thickBot="1" x14ac:dyDescent="0.3">
      <c r="B9" s="460" t="s">
        <v>8</v>
      </c>
      <c r="C9" s="461"/>
      <c r="D9" s="461"/>
      <c r="E9" s="461"/>
      <c r="F9" s="461"/>
      <c r="G9" s="461"/>
      <c r="H9" s="461"/>
      <c r="I9" s="344" t="s">
        <v>450</v>
      </c>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3.75" thickBot="1" x14ac:dyDescent="0.3">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ht="180" customHeight="1" x14ac:dyDescent="0.25">
      <c r="B14" s="442" t="s">
        <v>5</v>
      </c>
      <c r="C14" s="17" t="s">
        <v>451</v>
      </c>
      <c r="D14" s="17" t="s">
        <v>452</v>
      </c>
      <c r="E14" s="17" t="s">
        <v>453</v>
      </c>
      <c r="F14" s="17" t="s">
        <v>454</v>
      </c>
      <c r="G14" s="114"/>
      <c r="H14" s="7" t="s">
        <v>455</v>
      </c>
      <c r="I14" s="11">
        <v>46023</v>
      </c>
      <c r="J14" s="37">
        <v>46387</v>
      </c>
      <c r="K14" s="7" t="s">
        <v>456</v>
      </c>
      <c r="L14" s="17" t="s">
        <v>457</v>
      </c>
      <c r="M14" s="17" t="s">
        <v>51</v>
      </c>
      <c r="N14" s="102"/>
      <c r="O14" s="29" t="s">
        <v>1138</v>
      </c>
      <c r="P14" s="30"/>
      <c r="Q14" s="30"/>
      <c r="R14" s="30"/>
      <c r="S14" s="31"/>
    </row>
    <row r="15" spans="2:213" ht="132" customHeight="1" x14ac:dyDescent="0.25">
      <c r="B15" s="443"/>
      <c r="C15" s="436"/>
      <c r="D15" s="437"/>
      <c r="E15" s="437"/>
      <c r="F15" s="438"/>
      <c r="G15" s="355" t="s">
        <v>458</v>
      </c>
      <c r="H15" s="364" t="s">
        <v>459</v>
      </c>
      <c r="I15" s="11">
        <v>46023</v>
      </c>
      <c r="J15" s="38">
        <v>46183</v>
      </c>
      <c r="K15" s="364" t="s">
        <v>460</v>
      </c>
      <c r="L15" s="355" t="s">
        <v>381</v>
      </c>
      <c r="M15" s="362">
        <v>1</v>
      </c>
      <c r="N15" s="102"/>
      <c r="O15" s="267" t="s">
        <v>1140</v>
      </c>
      <c r="P15" s="61"/>
      <c r="Q15" s="61"/>
      <c r="R15" s="61"/>
      <c r="S15" s="63"/>
    </row>
    <row r="16" spans="2:213" ht="17.25" customHeight="1" x14ac:dyDescent="0.25">
      <c r="B16" s="443"/>
      <c r="C16" s="439"/>
      <c r="D16" s="440"/>
      <c r="E16" s="440"/>
      <c r="F16" s="441"/>
      <c r="G16" s="356"/>
      <c r="H16" s="366"/>
      <c r="I16" s="11">
        <v>45819</v>
      </c>
      <c r="J16" s="11">
        <v>46366</v>
      </c>
      <c r="K16" s="366"/>
      <c r="L16" s="356"/>
      <c r="M16" s="356"/>
      <c r="N16" s="102"/>
      <c r="O16" s="257"/>
      <c r="P16" s="105"/>
      <c r="Q16" s="164"/>
      <c r="R16" s="105"/>
      <c r="S16" s="107"/>
    </row>
    <row r="17" spans="2:19" ht="39" customHeight="1" x14ac:dyDescent="0.25">
      <c r="B17" s="443"/>
      <c r="C17" s="436"/>
      <c r="D17" s="437"/>
      <c r="E17" s="437"/>
      <c r="F17" s="438"/>
      <c r="G17" s="355" t="s">
        <v>458</v>
      </c>
      <c r="H17" s="364" t="s">
        <v>461</v>
      </c>
      <c r="I17" s="11">
        <v>46023</v>
      </c>
      <c r="J17" s="11">
        <v>46053</v>
      </c>
      <c r="K17" s="364" t="s">
        <v>462</v>
      </c>
      <c r="L17" s="355" t="s">
        <v>381</v>
      </c>
      <c r="M17" s="362">
        <v>1</v>
      </c>
      <c r="N17" s="102"/>
      <c r="O17" s="173" t="s">
        <v>1137</v>
      </c>
      <c r="P17" s="396" t="s">
        <v>1143</v>
      </c>
      <c r="Q17" s="453" t="s">
        <v>1144</v>
      </c>
      <c r="R17" s="105"/>
      <c r="S17" s="107"/>
    </row>
    <row r="18" spans="2:19" ht="38.25" customHeight="1" x14ac:dyDescent="0.25">
      <c r="B18" s="443"/>
      <c r="C18" s="445"/>
      <c r="D18" s="446"/>
      <c r="E18" s="446"/>
      <c r="F18" s="447"/>
      <c r="G18" s="363"/>
      <c r="H18" s="365"/>
      <c r="I18" s="11">
        <v>46054</v>
      </c>
      <c r="J18" s="11">
        <v>46142</v>
      </c>
      <c r="K18" s="365"/>
      <c r="L18" s="363"/>
      <c r="M18" s="363"/>
      <c r="N18" s="102"/>
      <c r="O18" s="173" t="s">
        <v>1139</v>
      </c>
      <c r="P18" s="425"/>
      <c r="Q18" s="454"/>
      <c r="R18" s="105"/>
      <c r="S18" s="107"/>
    </row>
    <row r="19" spans="2:19" ht="17.25" customHeight="1" x14ac:dyDescent="0.25">
      <c r="B19" s="443"/>
      <c r="C19" s="445"/>
      <c r="D19" s="446"/>
      <c r="E19" s="446"/>
      <c r="F19" s="447"/>
      <c r="G19" s="363"/>
      <c r="H19" s="365"/>
      <c r="I19" s="11">
        <v>46143</v>
      </c>
      <c r="J19" s="11">
        <v>46233</v>
      </c>
      <c r="K19" s="365"/>
      <c r="L19" s="363"/>
      <c r="M19" s="363"/>
      <c r="N19" s="102"/>
      <c r="O19" s="261" t="s">
        <v>1140</v>
      </c>
      <c r="P19" s="425"/>
      <c r="Q19" s="454"/>
      <c r="R19" s="105"/>
      <c r="S19" s="107"/>
    </row>
    <row r="20" spans="2:19" ht="17.25" customHeight="1" x14ac:dyDescent="0.25">
      <c r="B20" s="443"/>
      <c r="C20" s="439"/>
      <c r="D20" s="440"/>
      <c r="E20" s="440"/>
      <c r="F20" s="441"/>
      <c r="G20" s="356"/>
      <c r="H20" s="366"/>
      <c r="I20" s="11">
        <v>46235</v>
      </c>
      <c r="J20" s="11">
        <v>46326</v>
      </c>
      <c r="K20" s="366"/>
      <c r="L20" s="356"/>
      <c r="M20" s="363"/>
      <c r="N20" s="102"/>
      <c r="O20" s="257"/>
      <c r="P20" s="426"/>
      <c r="Q20" s="420"/>
      <c r="R20" s="105"/>
      <c r="S20" s="107"/>
    </row>
    <row r="21" spans="2:19" ht="49.5" customHeight="1" x14ac:dyDescent="0.25">
      <c r="B21" s="443"/>
      <c r="C21" s="436"/>
      <c r="D21" s="437"/>
      <c r="E21" s="437"/>
      <c r="F21" s="438"/>
      <c r="G21" s="355" t="s">
        <v>458</v>
      </c>
      <c r="H21" s="364" t="s">
        <v>463</v>
      </c>
      <c r="I21" s="11">
        <v>46023</v>
      </c>
      <c r="J21" s="41">
        <v>46062</v>
      </c>
      <c r="K21" s="364" t="s">
        <v>111</v>
      </c>
      <c r="L21" s="355" t="s">
        <v>381</v>
      </c>
      <c r="M21" s="430">
        <v>1</v>
      </c>
      <c r="N21" s="102"/>
      <c r="O21" s="173" t="s">
        <v>1141</v>
      </c>
      <c r="P21" s="396" t="s">
        <v>1142</v>
      </c>
      <c r="Q21" s="597" t="s">
        <v>1090</v>
      </c>
      <c r="R21" s="105"/>
      <c r="S21" s="107"/>
    </row>
    <row r="22" spans="2:19" ht="49.5" customHeight="1" x14ac:dyDescent="0.25">
      <c r="B22" s="443"/>
      <c r="C22" s="445"/>
      <c r="D22" s="446"/>
      <c r="E22" s="446"/>
      <c r="F22" s="447"/>
      <c r="G22" s="363"/>
      <c r="H22" s="365"/>
      <c r="I22" s="11">
        <v>46063</v>
      </c>
      <c r="J22" s="41">
        <v>46157</v>
      </c>
      <c r="K22" s="365"/>
      <c r="L22" s="363"/>
      <c r="M22" s="431"/>
      <c r="N22" s="102"/>
      <c r="O22" s="173" t="s">
        <v>1141</v>
      </c>
      <c r="P22" s="425"/>
      <c r="Q22" s="598"/>
      <c r="R22" s="105"/>
      <c r="S22" s="107"/>
    </row>
    <row r="23" spans="2:19" ht="49.5" customHeight="1" x14ac:dyDescent="0.25">
      <c r="B23" s="443"/>
      <c r="C23" s="445"/>
      <c r="D23" s="446"/>
      <c r="E23" s="446"/>
      <c r="F23" s="447"/>
      <c r="G23" s="363"/>
      <c r="H23" s="365"/>
      <c r="I23" s="11">
        <v>46158</v>
      </c>
      <c r="J23" s="41">
        <v>46244</v>
      </c>
      <c r="K23" s="365"/>
      <c r="L23" s="363"/>
      <c r="M23" s="431"/>
      <c r="N23" s="102"/>
      <c r="O23" s="257" t="s">
        <v>814</v>
      </c>
      <c r="P23" s="425"/>
      <c r="Q23" s="598"/>
      <c r="R23" s="105"/>
      <c r="S23" s="107"/>
    </row>
    <row r="24" spans="2:19" ht="49.5" customHeight="1" x14ac:dyDescent="0.25">
      <c r="B24" s="443"/>
      <c r="C24" s="439"/>
      <c r="D24" s="440"/>
      <c r="E24" s="440"/>
      <c r="F24" s="441"/>
      <c r="G24" s="356"/>
      <c r="H24" s="366"/>
      <c r="I24" s="11"/>
      <c r="J24" s="41"/>
      <c r="K24" s="366"/>
      <c r="L24" s="356"/>
      <c r="M24" s="432"/>
      <c r="N24" s="102"/>
      <c r="O24" s="257"/>
      <c r="P24" s="426"/>
      <c r="Q24" s="599"/>
      <c r="R24" s="105"/>
      <c r="S24" s="107"/>
    </row>
    <row r="25" spans="2:19" ht="49.5" customHeight="1" x14ac:dyDescent="0.25">
      <c r="B25" s="443"/>
      <c r="C25" s="436"/>
      <c r="D25" s="437"/>
      <c r="E25" s="437"/>
      <c r="F25" s="438"/>
      <c r="G25" s="355" t="s">
        <v>458</v>
      </c>
      <c r="H25" s="364" t="s">
        <v>464</v>
      </c>
      <c r="I25" s="11">
        <v>46023</v>
      </c>
      <c r="J25" s="41">
        <v>46062</v>
      </c>
      <c r="K25" s="364" t="s">
        <v>111</v>
      </c>
      <c r="L25" s="355" t="s">
        <v>381</v>
      </c>
      <c r="M25" s="430">
        <v>1</v>
      </c>
      <c r="N25" s="102"/>
      <c r="O25" s="173" t="s">
        <v>1141</v>
      </c>
      <c r="P25" s="396" t="s">
        <v>1145</v>
      </c>
      <c r="Q25" s="597" t="s">
        <v>1090</v>
      </c>
      <c r="R25" s="105"/>
      <c r="S25" s="107"/>
    </row>
    <row r="26" spans="2:19" ht="49.5" customHeight="1" x14ac:dyDescent="0.25">
      <c r="B26" s="443"/>
      <c r="C26" s="445"/>
      <c r="D26" s="446"/>
      <c r="E26" s="446"/>
      <c r="F26" s="447"/>
      <c r="G26" s="363"/>
      <c r="H26" s="365"/>
      <c r="I26" s="11">
        <v>46063</v>
      </c>
      <c r="J26" s="41">
        <v>46157</v>
      </c>
      <c r="K26" s="365"/>
      <c r="L26" s="363"/>
      <c r="M26" s="431"/>
      <c r="N26" s="102"/>
      <c r="O26" s="173" t="s">
        <v>1141</v>
      </c>
      <c r="P26" s="425"/>
      <c r="Q26" s="598"/>
      <c r="R26" s="105"/>
      <c r="S26" s="107"/>
    </row>
    <row r="27" spans="2:19" ht="49.5" customHeight="1" x14ac:dyDescent="0.25">
      <c r="B27" s="443"/>
      <c r="C27" s="445"/>
      <c r="D27" s="446"/>
      <c r="E27" s="446"/>
      <c r="F27" s="447"/>
      <c r="G27" s="363"/>
      <c r="H27" s="365"/>
      <c r="I27" s="11">
        <v>46158</v>
      </c>
      <c r="J27" s="41">
        <v>46244</v>
      </c>
      <c r="K27" s="365"/>
      <c r="L27" s="363"/>
      <c r="M27" s="431"/>
      <c r="N27" s="102"/>
      <c r="O27" s="257" t="s">
        <v>814</v>
      </c>
      <c r="P27" s="425"/>
      <c r="Q27" s="598"/>
      <c r="R27" s="105"/>
      <c r="S27" s="107"/>
    </row>
    <row r="28" spans="2:19" ht="49.5" customHeight="1" x14ac:dyDescent="0.25">
      <c r="B28" s="443"/>
      <c r="C28" s="439"/>
      <c r="D28" s="440"/>
      <c r="E28" s="440"/>
      <c r="F28" s="441"/>
      <c r="G28" s="356"/>
      <c r="H28" s="366"/>
      <c r="I28" s="11"/>
      <c r="J28" s="41"/>
      <c r="K28" s="366"/>
      <c r="L28" s="356"/>
      <c r="M28" s="432"/>
      <c r="N28" s="102"/>
      <c r="O28" s="257"/>
      <c r="P28" s="426"/>
      <c r="Q28" s="599"/>
      <c r="R28" s="105"/>
      <c r="S28" s="107"/>
    </row>
    <row r="29" spans="2:19" ht="58.5" customHeight="1" x14ac:dyDescent="0.25">
      <c r="B29" s="443"/>
      <c r="C29" s="422"/>
      <c r="D29" s="423"/>
      <c r="E29" s="423"/>
      <c r="F29" s="424"/>
      <c r="G29" s="18" t="s">
        <v>458</v>
      </c>
      <c r="H29" s="40" t="s">
        <v>465</v>
      </c>
      <c r="I29" s="11">
        <v>46023</v>
      </c>
      <c r="J29" s="41">
        <v>46142</v>
      </c>
      <c r="K29" s="40" t="s">
        <v>111</v>
      </c>
      <c r="L29" s="17" t="s">
        <v>101</v>
      </c>
      <c r="M29" s="17" t="s">
        <v>102</v>
      </c>
      <c r="N29" s="102"/>
      <c r="O29" s="261" t="s">
        <v>1140</v>
      </c>
      <c r="P29" s="105"/>
      <c r="Q29" s="164"/>
      <c r="R29" s="105"/>
      <c r="S29" s="107"/>
    </row>
    <row r="30" spans="2:19" ht="94.5" customHeight="1" x14ac:dyDescent="0.25">
      <c r="B30" s="443"/>
      <c r="C30" s="422"/>
      <c r="D30" s="423"/>
      <c r="E30" s="423"/>
      <c r="F30" s="424"/>
      <c r="G30" s="18" t="s">
        <v>458</v>
      </c>
      <c r="H30" s="7" t="s">
        <v>794</v>
      </c>
      <c r="I30" s="11">
        <v>46023</v>
      </c>
      <c r="J30" s="41">
        <v>46111</v>
      </c>
      <c r="K30" s="40" t="s">
        <v>466</v>
      </c>
      <c r="L30" s="17" t="s">
        <v>101</v>
      </c>
      <c r="M30" s="227" t="s">
        <v>102</v>
      </c>
      <c r="N30" s="102"/>
      <c r="O30" s="173" t="s">
        <v>1146</v>
      </c>
      <c r="P30" s="163" t="s">
        <v>1147</v>
      </c>
      <c r="Q30" s="179" t="s">
        <v>1093</v>
      </c>
      <c r="R30" s="105"/>
      <c r="S30" s="107"/>
    </row>
    <row r="31" spans="2:19" ht="51" customHeight="1" x14ac:dyDescent="0.25">
      <c r="B31" s="443"/>
      <c r="C31" s="436"/>
      <c r="D31" s="437"/>
      <c r="E31" s="437"/>
      <c r="F31" s="438"/>
      <c r="G31" s="355" t="s">
        <v>458</v>
      </c>
      <c r="H31" s="364" t="s">
        <v>467</v>
      </c>
      <c r="I31" s="11">
        <v>46023</v>
      </c>
      <c r="J31" s="41">
        <v>46042</v>
      </c>
      <c r="K31" s="364" t="s">
        <v>468</v>
      </c>
      <c r="L31" s="355" t="s">
        <v>381</v>
      </c>
      <c r="M31" s="430">
        <v>1</v>
      </c>
      <c r="N31" s="102"/>
      <c r="O31" s="173" t="s">
        <v>1148</v>
      </c>
      <c r="P31" s="396" t="s">
        <v>1155</v>
      </c>
      <c r="Q31" s="453" t="s">
        <v>1156</v>
      </c>
      <c r="R31" s="105"/>
      <c r="S31" s="107"/>
    </row>
    <row r="32" spans="2:19" ht="49.5" customHeight="1" x14ac:dyDescent="0.25">
      <c r="B32" s="443"/>
      <c r="C32" s="445"/>
      <c r="D32" s="446"/>
      <c r="E32" s="446"/>
      <c r="F32" s="447"/>
      <c r="G32" s="363"/>
      <c r="H32" s="365"/>
      <c r="I32" s="11">
        <v>46043</v>
      </c>
      <c r="J32" s="11">
        <v>46073</v>
      </c>
      <c r="K32" s="365"/>
      <c r="L32" s="363"/>
      <c r="M32" s="593"/>
      <c r="N32" s="102"/>
      <c r="O32" s="173" t="s">
        <v>1149</v>
      </c>
      <c r="P32" s="425"/>
      <c r="Q32" s="499"/>
      <c r="R32" s="105"/>
      <c r="S32" s="107"/>
    </row>
    <row r="33" spans="2:19" ht="49.5" customHeight="1" x14ac:dyDescent="0.25">
      <c r="B33" s="443"/>
      <c r="C33" s="445"/>
      <c r="D33" s="446"/>
      <c r="E33" s="446"/>
      <c r="F33" s="447"/>
      <c r="G33" s="363"/>
      <c r="H33" s="365"/>
      <c r="I33" s="11">
        <v>46074</v>
      </c>
      <c r="J33" s="11">
        <v>46101</v>
      </c>
      <c r="K33" s="365"/>
      <c r="L33" s="363"/>
      <c r="M33" s="593"/>
      <c r="N33" s="102"/>
      <c r="O33" s="173" t="s">
        <v>1150</v>
      </c>
      <c r="P33" s="425"/>
      <c r="Q33" s="499"/>
      <c r="R33" s="105"/>
      <c r="S33" s="107"/>
    </row>
    <row r="34" spans="2:19" ht="49.5" customHeight="1" x14ac:dyDescent="0.25">
      <c r="B34" s="443"/>
      <c r="C34" s="445"/>
      <c r="D34" s="446"/>
      <c r="E34" s="446"/>
      <c r="F34" s="447"/>
      <c r="G34" s="363"/>
      <c r="H34" s="365"/>
      <c r="I34" s="11">
        <v>46102</v>
      </c>
      <c r="J34" s="11">
        <v>46132</v>
      </c>
      <c r="K34" s="365"/>
      <c r="L34" s="363"/>
      <c r="M34" s="593"/>
      <c r="N34" s="102"/>
      <c r="O34" s="173" t="s">
        <v>1151</v>
      </c>
      <c r="P34" s="425"/>
      <c r="Q34" s="499"/>
      <c r="R34" s="105"/>
      <c r="S34" s="107"/>
    </row>
    <row r="35" spans="2:19" ht="49.5" customHeight="1" x14ac:dyDescent="0.25">
      <c r="B35" s="443"/>
      <c r="C35" s="445"/>
      <c r="D35" s="446"/>
      <c r="E35" s="446"/>
      <c r="F35" s="447"/>
      <c r="G35" s="363"/>
      <c r="H35" s="365"/>
      <c r="I35" s="11">
        <v>46133</v>
      </c>
      <c r="J35" s="11">
        <v>46162</v>
      </c>
      <c r="K35" s="365"/>
      <c r="L35" s="363"/>
      <c r="M35" s="593"/>
      <c r="N35" s="102"/>
      <c r="O35" s="173" t="s">
        <v>1152</v>
      </c>
      <c r="P35" s="425"/>
      <c r="Q35" s="499"/>
      <c r="R35" s="105"/>
      <c r="S35" s="107"/>
    </row>
    <row r="36" spans="2:19" ht="49.5" customHeight="1" x14ac:dyDescent="0.25">
      <c r="B36" s="443"/>
      <c r="C36" s="445"/>
      <c r="D36" s="446"/>
      <c r="E36" s="446"/>
      <c r="F36" s="447"/>
      <c r="G36" s="363"/>
      <c r="H36" s="365"/>
      <c r="I36" s="11">
        <v>46163</v>
      </c>
      <c r="J36" s="11">
        <v>46193</v>
      </c>
      <c r="K36" s="365"/>
      <c r="L36" s="363"/>
      <c r="M36" s="593"/>
      <c r="N36" s="102"/>
      <c r="O36" s="173" t="s">
        <v>1153</v>
      </c>
      <c r="P36" s="425"/>
      <c r="Q36" s="499"/>
      <c r="R36" s="105"/>
      <c r="S36" s="107"/>
    </row>
    <row r="37" spans="2:19" ht="49.5" customHeight="1" x14ac:dyDescent="0.25">
      <c r="B37" s="443"/>
      <c r="C37" s="445"/>
      <c r="D37" s="446"/>
      <c r="E37" s="446"/>
      <c r="F37" s="447"/>
      <c r="G37" s="363"/>
      <c r="H37" s="365"/>
      <c r="I37" s="11">
        <v>46194</v>
      </c>
      <c r="J37" s="11">
        <v>46223</v>
      </c>
      <c r="K37" s="365"/>
      <c r="L37" s="363"/>
      <c r="M37" s="593"/>
      <c r="N37" s="102"/>
      <c r="O37" s="173" t="s">
        <v>1154</v>
      </c>
      <c r="P37" s="425"/>
      <c r="Q37" s="499"/>
      <c r="R37" s="105"/>
      <c r="S37" s="107"/>
    </row>
    <row r="38" spans="2:19" ht="49.5" customHeight="1" x14ac:dyDescent="0.25">
      <c r="B38" s="443"/>
      <c r="C38" s="445"/>
      <c r="D38" s="446"/>
      <c r="E38" s="446"/>
      <c r="F38" s="447"/>
      <c r="G38" s="363"/>
      <c r="H38" s="365"/>
      <c r="I38" s="11">
        <v>46224</v>
      </c>
      <c r="J38" s="11">
        <v>46254</v>
      </c>
      <c r="K38" s="365"/>
      <c r="L38" s="363"/>
      <c r="M38" s="593"/>
      <c r="N38" s="102"/>
      <c r="O38" s="257" t="s">
        <v>814</v>
      </c>
      <c r="P38" s="425"/>
      <c r="Q38" s="499"/>
      <c r="R38" s="105"/>
      <c r="S38" s="107"/>
    </row>
    <row r="39" spans="2:19" ht="49.5" customHeight="1" x14ac:dyDescent="0.25">
      <c r="B39" s="443"/>
      <c r="C39" s="445"/>
      <c r="D39" s="446"/>
      <c r="E39" s="446"/>
      <c r="F39" s="447"/>
      <c r="G39" s="363"/>
      <c r="H39" s="365"/>
      <c r="I39" s="11">
        <v>46255</v>
      </c>
      <c r="J39" s="11">
        <v>46285</v>
      </c>
      <c r="K39" s="365"/>
      <c r="L39" s="363"/>
      <c r="M39" s="593"/>
      <c r="N39" s="102"/>
      <c r="O39" s="257"/>
      <c r="P39" s="425"/>
      <c r="Q39" s="499"/>
      <c r="R39" s="105"/>
      <c r="S39" s="107"/>
    </row>
    <row r="40" spans="2:19" ht="49.5" customHeight="1" x14ac:dyDescent="0.25">
      <c r="B40" s="443"/>
      <c r="C40" s="445"/>
      <c r="D40" s="446"/>
      <c r="E40" s="446"/>
      <c r="F40" s="447"/>
      <c r="G40" s="363"/>
      <c r="H40" s="365"/>
      <c r="I40" s="11">
        <v>46286</v>
      </c>
      <c r="J40" s="11">
        <v>46315</v>
      </c>
      <c r="K40" s="365"/>
      <c r="L40" s="363"/>
      <c r="M40" s="593"/>
      <c r="N40" s="102"/>
      <c r="O40" s="257"/>
      <c r="P40" s="425"/>
      <c r="Q40" s="499"/>
      <c r="R40" s="105"/>
      <c r="S40" s="107"/>
    </row>
    <row r="41" spans="2:19" ht="49.5" customHeight="1" x14ac:dyDescent="0.25">
      <c r="B41" s="443"/>
      <c r="C41" s="445"/>
      <c r="D41" s="446"/>
      <c r="E41" s="446"/>
      <c r="F41" s="447"/>
      <c r="G41" s="363"/>
      <c r="H41" s="365"/>
      <c r="I41" s="11">
        <v>46316</v>
      </c>
      <c r="J41" s="11">
        <v>46346</v>
      </c>
      <c r="K41" s="365"/>
      <c r="L41" s="363"/>
      <c r="M41" s="593"/>
      <c r="N41" s="102"/>
      <c r="O41" s="257"/>
      <c r="P41" s="425"/>
      <c r="Q41" s="499"/>
      <c r="R41" s="105"/>
      <c r="S41" s="107"/>
    </row>
    <row r="42" spans="2:19" ht="49.5" customHeight="1" x14ac:dyDescent="0.25">
      <c r="B42" s="443"/>
      <c r="C42" s="439"/>
      <c r="D42" s="440"/>
      <c r="E42" s="440"/>
      <c r="F42" s="441"/>
      <c r="G42" s="356"/>
      <c r="H42" s="366"/>
      <c r="I42" s="11">
        <v>46347</v>
      </c>
      <c r="J42" s="11">
        <v>46376</v>
      </c>
      <c r="K42" s="366"/>
      <c r="L42" s="356"/>
      <c r="M42" s="594"/>
      <c r="N42" s="102"/>
      <c r="O42" s="257"/>
      <c r="P42" s="426"/>
      <c r="Q42" s="500"/>
      <c r="R42" s="105"/>
      <c r="S42" s="107"/>
    </row>
    <row r="43" spans="2:19" ht="49.5" customHeight="1" x14ac:dyDescent="0.25">
      <c r="B43" s="443"/>
      <c r="C43" s="98"/>
      <c r="D43" s="99"/>
      <c r="E43" s="99"/>
      <c r="F43" s="100"/>
      <c r="G43" s="355" t="s">
        <v>458</v>
      </c>
      <c r="H43" s="364" t="s">
        <v>469</v>
      </c>
      <c r="I43" s="11">
        <v>46023</v>
      </c>
      <c r="J43" s="11">
        <v>46162</v>
      </c>
      <c r="K43" s="364" t="s">
        <v>470</v>
      </c>
      <c r="L43" s="355" t="s">
        <v>381</v>
      </c>
      <c r="M43" s="362">
        <v>1</v>
      </c>
      <c r="N43" s="102"/>
      <c r="O43" s="268" t="s">
        <v>1140</v>
      </c>
      <c r="P43" s="105"/>
      <c r="Q43" s="164"/>
      <c r="R43" s="105"/>
      <c r="S43" s="107"/>
    </row>
    <row r="44" spans="2:19" ht="49.5" customHeight="1" x14ac:dyDescent="0.25">
      <c r="B44" s="443"/>
      <c r="C44" s="98"/>
      <c r="D44" s="99"/>
      <c r="E44" s="99"/>
      <c r="F44" s="100"/>
      <c r="G44" s="363"/>
      <c r="H44" s="365"/>
      <c r="I44" s="11">
        <v>46163</v>
      </c>
      <c r="J44" s="11">
        <v>46193</v>
      </c>
      <c r="K44" s="365"/>
      <c r="L44" s="363"/>
      <c r="M44" s="595"/>
      <c r="N44" s="102"/>
      <c r="O44" s="268" t="s">
        <v>1140</v>
      </c>
      <c r="P44" s="105"/>
      <c r="Q44" s="164"/>
      <c r="R44" s="105"/>
      <c r="S44" s="107"/>
    </row>
    <row r="45" spans="2:19" ht="49.5" customHeight="1" x14ac:dyDescent="0.25">
      <c r="B45" s="443"/>
      <c r="C45" s="98"/>
      <c r="D45" s="99"/>
      <c r="E45" s="99"/>
      <c r="F45" s="100"/>
      <c r="G45" s="363"/>
      <c r="H45" s="365"/>
      <c r="I45" s="11">
        <v>46194</v>
      </c>
      <c r="J45" s="11">
        <v>46223</v>
      </c>
      <c r="K45" s="365"/>
      <c r="L45" s="363"/>
      <c r="M45" s="595"/>
      <c r="N45" s="102"/>
      <c r="O45" s="268" t="s">
        <v>1140</v>
      </c>
      <c r="P45" s="105"/>
      <c r="Q45" s="164"/>
      <c r="R45" s="105"/>
      <c r="S45" s="107"/>
    </row>
    <row r="46" spans="2:19" ht="49.5" customHeight="1" x14ac:dyDescent="0.25">
      <c r="B46" s="443"/>
      <c r="C46" s="98"/>
      <c r="D46" s="99"/>
      <c r="E46" s="99"/>
      <c r="F46" s="100"/>
      <c r="G46" s="363"/>
      <c r="H46" s="365"/>
      <c r="I46" s="11">
        <v>46224</v>
      </c>
      <c r="J46" s="11">
        <v>46254</v>
      </c>
      <c r="K46" s="365"/>
      <c r="L46" s="363"/>
      <c r="M46" s="595"/>
      <c r="N46" s="102"/>
      <c r="O46" s="257" t="s">
        <v>814</v>
      </c>
      <c r="P46" s="105"/>
      <c r="Q46" s="164"/>
      <c r="R46" s="105"/>
      <c r="S46" s="107"/>
    </row>
    <row r="47" spans="2:19" ht="49.5" customHeight="1" x14ac:dyDescent="0.25">
      <c r="B47" s="443"/>
      <c r="C47" s="98"/>
      <c r="D47" s="99"/>
      <c r="E47" s="99"/>
      <c r="F47" s="100"/>
      <c r="G47" s="363"/>
      <c r="H47" s="365"/>
      <c r="I47" s="11">
        <v>46255</v>
      </c>
      <c r="J47" s="11">
        <v>46285</v>
      </c>
      <c r="K47" s="365"/>
      <c r="L47" s="363"/>
      <c r="M47" s="595"/>
      <c r="N47" s="102"/>
      <c r="O47" s="257"/>
      <c r="P47" s="105"/>
      <c r="Q47" s="164"/>
      <c r="R47" s="105"/>
      <c r="S47" s="107"/>
    </row>
    <row r="48" spans="2:19" ht="49.5" customHeight="1" x14ac:dyDescent="0.25">
      <c r="B48" s="443"/>
      <c r="C48" s="98"/>
      <c r="D48" s="99"/>
      <c r="E48" s="99"/>
      <c r="F48" s="100"/>
      <c r="G48" s="363"/>
      <c r="H48" s="365"/>
      <c r="I48" s="11">
        <v>46286</v>
      </c>
      <c r="J48" s="11">
        <v>46315</v>
      </c>
      <c r="K48" s="365"/>
      <c r="L48" s="363"/>
      <c r="M48" s="595"/>
      <c r="N48" s="102"/>
      <c r="O48" s="257"/>
      <c r="P48" s="105"/>
      <c r="Q48" s="164"/>
      <c r="R48" s="105"/>
      <c r="S48" s="107"/>
    </row>
    <row r="49" spans="2:19" ht="49.5" customHeight="1" x14ac:dyDescent="0.25">
      <c r="B49" s="443"/>
      <c r="C49" s="98"/>
      <c r="D49" s="99"/>
      <c r="E49" s="99"/>
      <c r="F49" s="100"/>
      <c r="G49" s="363"/>
      <c r="H49" s="365"/>
      <c r="I49" s="11">
        <v>46316</v>
      </c>
      <c r="J49" s="11">
        <v>46334</v>
      </c>
      <c r="K49" s="365"/>
      <c r="L49" s="363"/>
      <c r="M49" s="595"/>
      <c r="N49" s="102"/>
      <c r="O49" s="257"/>
      <c r="P49" s="105"/>
      <c r="Q49" s="164"/>
      <c r="R49" s="105"/>
      <c r="S49" s="107"/>
    </row>
    <row r="50" spans="2:19" ht="49.5" customHeight="1" x14ac:dyDescent="0.25">
      <c r="B50" s="443"/>
      <c r="C50" s="98"/>
      <c r="D50" s="99"/>
      <c r="E50" s="99"/>
      <c r="F50" s="100"/>
      <c r="G50" s="363"/>
      <c r="H50" s="365"/>
      <c r="I50" s="11">
        <v>46364</v>
      </c>
      <c r="J50" s="11">
        <v>46344</v>
      </c>
      <c r="K50" s="365"/>
      <c r="L50" s="363"/>
      <c r="M50" s="595"/>
      <c r="N50" s="102"/>
      <c r="O50" s="257"/>
      <c r="P50" s="105"/>
      <c r="Q50" s="164"/>
      <c r="R50" s="105"/>
      <c r="S50" s="107"/>
    </row>
    <row r="51" spans="2:19" ht="49.5" customHeight="1" x14ac:dyDescent="0.25">
      <c r="B51" s="443"/>
      <c r="C51" s="98"/>
      <c r="D51" s="99"/>
      <c r="E51" s="99"/>
      <c r="F51" s="100"/>
      <c r="G51" s="363"/>
      <c r="H51" s="365"/>
      <c r="I51" s="11">
        <v>46345</v>
      </c>
      <c r="J51" s="11">
        <v>46362</v>
      </c>
      <c r="K51" s="365"/>
      <c r="L51" s="363"/>
      <c r="M51" s="595"/>
      <c r="N51" s="102"/>
      <c r="O51" s="257"/>
      <c r="P51" s="105"/>
      <c r="Q51" s="164"/>
      <c r="R51" s="105"/>
      <c r="S51" s="107"/>
    </row>
    <row r="52" spans="2:19" ht="49.5" customHeight="1" x14ac:dyDescent="0.25">
      <c r="B52" s="443"/>
      <c r="C52" s="98"/>
      <c r="D52" s="99"/>
      <c r="E52" s="99"/>
      <c r="F52" s="100"/>
      <c r="G52" s="363"/>
      <c r="H52" s="365"/>
      <c r="I52" s="11">
        <v>46357</v>
      </c>
      <c r="J52" s="11">
        <v>46369</v>
      </c>
      <c r="K52" s="366"/>
      <c r="L52" s="356"/>
      <c r="M52" s="596"/>
      <c r="N52" s="102"/>
      <c r="O52" s="257"/>
      <c r="P52" s="105"/>
      <c r="Q52" s="164"/>
      <c r="R52" s="105"/>
      <c r="S52" s="107"/>
    </row>
    <row r="53" spans="2:19" ht="49.5" customHeight="1" x14ac:dyDescent="0.25">
      <c r="B53" s="443"/>
      <c r="C53" s="436"/>
      <c r="D53" s="437"/>
      <c r="E53" s="437"/>
      <c r="F53" s="438"/>
      <c r="G53" s="355" t="s">
        <v>458</v>
      </c>
      <c r="H53" s="364" t="s">
        <v>471</v>
      </c>
      <c r="I53" s="11">
        <v>46023</v>
      </c>
      <c r="J53" s="11">
        <v>46068</v>
      </c>
      <c r="K53" s="364" t="s">
        <v>472</v>
      </c>
      <c r="L53" s="355" t="s">
        <v>381</v>
      </c>
      <c r="M53" s="362">
        <v>1</v>
      </c>
      <c r="N53" s="102"/>
      <c r="O53" s="261" t="s">
        <v>1140</v>
      </c>
      <c r="P53" s="105"/>
      <c r="Q53" s="164"/>
      <c r="R53" s="105"/>
      <c r="S53" s="107"/>
    </row>
    <row r="54" spans="2:19" ht="49.5" customHeight="1" x14ac:dyDescent="0.25">
      <c r="B54" s="443"/>
      <c r="C54" s="445"/>
      <c r="D54" s="446"/>
      <c r="E54" s="446"/>
      <c r="F54" s="447"/>
      <c r="G54" s="363"/>
      <c r="H54" s="365"/>
      <c r="I54" s="11">
        <v>46069</v>
      </c>
      <c r="J54" s="11">
        <v>46096</v>
      </c>
      <c r="K54" s="365"/>
      <c r="L54" s="363"/>
      <c r="M54" s="363"/>
      <c r="N54" s="102"/>
      <c r="O54" s="261" t="s">
        <v>1140</v>
      </c>
      <c r="P54" s="105"/>
      <c r="Q54" s="164"/>
      <c r="R54" s="105"/>
      <c r="S54" s="107"/>
    </row>
    <row r="55" spans="2:19" ht="49.5" customHeight="1" x14ac:dyDescent="0.25">
      <c r="B55" s="443"/>
      <c r="C55" s="445"/>
      <c r="D55" s="446"/>
      <c r="E55" s="446"/>
      <c r="F55" s="447"/>
      <c r="G55" s="363"/>
      <c r="H55" s="365"/>
      <c r="I55" s="11">
        <v>46097</v>
      </c>
      <c r="J55" s="11">
        <v>46127</v>
      </c>
      <c r="K55" s="365"/>
      <c r="L55" s="363"/>
      <c r="M55" s="363"/>
      <c r="N55" s="102"/>
      <c r="O55" s="261" t="s">
        <v>1140</v>
      </c>
      <c r="P55" s="105"/>
      <c r="Q55" s="164"/>
      <c r="R55" s="105"/>
      <c r="S55" s="107"/>
    </row>
    <row r="56" spans="2:19" ht="49.5" customHeight="1" x14ac:dyDescent="0.25">
      <c r="B56" s="443"/>
      <c r="C56" s="445"/>
      <c r="D56" s="446"/>
      <c r="E56" s="446"/>
      <c r="F56" s="447"/>
      <c r="G56" s="363"/>
      <c r="H56" s="365"/>
      <c r="I56" s="11">
        <v>46128</v>
      </c>
      <c r="J56" s="11">
        <v>46157</v>
      </c>
      <c r="K56" s="365"/>
      <c r="L56" s="363"/>
      <c r="M56" s="363"/>
      <c r="N56" s="102"/>
      <c r="O56" s="261" t="s">
        <v>1140</v>
      </c>
      <c r="P56" s="105"/>
      <c r="Q56" s="164"/>
      <c r="R56" s="105"/>
      <c r="S56" s="107"/>
    </row>
    <row r="57" spans="2:19" ht="49.5" customHeight="1" x14ac:dyDescent="0.25">
      <c r="B57" s="443"/>
      <c r="C57" s="445"/>
      <c r="D57" s="446"/>
      <c r="E57" s="446"/>
      <c r="F57" s="447"/>
      <c r="G57" s="363"/>
      <c r="H57" s="365"/>
      <c r="I57" s="11">
        <v>46158</v>
      </c>
      <c r="J57" s="11">
        <v>46188</v>
      </c>
      <c r="K57" s="365"/>
      <c r="L57" s="363"/>
      <c r="M57" s="363"/>
      <c r="N57" s="102"/>
      <c r="O57" s="261" t="s">
        <v>1140</v>
      </c>
      <c r="P57" s="105"/>
      <c r="Q57" s="164"/>
      <c r="R57" s="105"/>
      <c r="S57" s="107"/>
    </row>
    <row r="58" spans="2:19" ht="49.5" customHeight="1" x14ac:dyDescent="0.25">
      <c r="B58" s="443"/>
      <c r="C58" s="445"/>
      <c r="D58" s="446"/>
      <c r="E58" s="446"/>
      <c r="F58" s="447"/>
      <c r="G58" s="363"/>
      <c r="H58" s="365"/>
      <c r="I58" s="11">
        <v>46189</v>
      </c>
      <c r="J58" s="11">
        <v>46218</v>
      </c>
      <c r="K58" s="365"/>
      <c r="L58" s="363"/>
      <c r="M58" s="363"/>
      <c r="N58" s="102"/>
      <c r="O58" s="261" t="s">
        <v>1140</v>
      </c>
      <c r="P58" s="105"/>
      <c r="Q58" s="164"/>
      <c r="R58" s="105"/>
      <c r="S58" s="107"/>
    </row>
    <row r="59" spans="2:19" ht="49.5" customHeight="1" x14ac:dyDescent="0.25">
      <c r="B59" s="443"/>
      <c r="C59" s="445"/>
      <c r="D59" s="446"/>
      <c r="E59" s="446"/>
      <c r="F59" s="447"/>
      <c r="G59" s="363"/>
      <c r="H59" s="365"/>
      <c r="I59" s="11">
        <v>46219</v>
      </c>
      <c r="J59" s="11">
        <v>46249</v>
      </c>
      <c r="K59" s="365"/>
      <c r="L59" s="363"/>
      <c r="M59" s="363"/>
      <c r="N59" s="102"/>
      <c r="O59" s="257" t="s">
        <v>814</v>
      </c>
      <c r="P59" s="105"/>
      <c r="Q59" s="164"/>
      <c r="R59" s="105"/>
      <c r="S59" s="107"/>
    </row>
    <row r="60" spans="2:19" ht="49.5" customHeight="1" x14ac:dyDescent="0.25">
      <c r="B60" s="443"/>
      <c r="C60" s="445"/>
      <c r="D60" s="446"/>
      <c r="E60" s="446"/>
      <c r="F60" s="447"/>
      <c r="G60" s="363"/>
      <c r="H60" s="365"/>
      <c r="I60" s="11">
        <v>46250</v>
      </c>
      <c r="J60" s="11">
        <v>46280</v>
      </c>
      <c r="K60" s="365"/>
      <c r="L60" s="363"/>
      <c r="M60" s="363"/>
      <c r="N60" s="102"/>
      <c r="O60" s="257"/>
      <c r="P60" s="105"/>
      <c r="Q60" s="164"/>
      <c r="R60" s="105"/>
      <c r="S60" s="107"/>
    </row>
    <row r="61" spans="2:19" ht="49.5" customHeight="1" x14ac:dyDescent="0.25">
      <c r="B61" s="443"/>
      <c r="C61" s="445"/>
      <c r="D61" s="446"/>
      <c r="E61" s="446"/>
      <c r="F61" s="447"/>
      <c r="G61" s="363"/>
      <c r="H61" s="365"/>
      <c r="I61" s="11">
        <v>46281</v>
      </c>
      <c r="J61" s="11">
        <v>46310</v>
      </c>
      <c r="K61" s="365"/>
      <c r="L61" s="363"/>
      <c r="M61" s="363"/>
      <c r="N61" s="102"/>
      <c r="O61" s="257"/>
      <c r="P61" s="105"/>
      <c r="Q61" s="164"/>
      <c r="R61" s="105"/>
      <c r="S61" s="107"/>
    </row>
    <row r="62" spans="2:19" ht="49.5" customHeight="1" x14ac:dyDescent="0.25">
      <c r="B62" s="443"/>
      <c r="C62" s="445"/>
      <c r="D62" s="446"/>
      <c r="E62" s="446"/>
      <c r="F62" s="447"/>
      <c r="G62" s="363"/>
      <c r="H62" s="365"/>
      <c r="I62" s="11">
        <v>46311</v>
      </c>
      <c r="J62" s="11">
        <v>46341</v>
      </c>
      <c r="K62" s="365"/>
      <c r="L62" s="363"/>
      <c r="M62" s="363"/>
      <c r="N62" s="102"/>
      <c r="O62" s="257"/>
      <c r="P62" s="105"/>
      <c r="Q62" s="164"/>
      <c r="R62" s="105"/>
      <c r="S62" s="107"/>
    </row>
    <row r="63" spans="2:19" ht="49.5" customHeight="1" x14ac:dyDescent="0.25">
      <c r="B63" s="444"/>
      <c r="C63" s="439"/>
      <c r="D63" s="440"/>
      <c r="E63" s="440"/>
      <c r="F63" s="441"/>
      <c r="G63" s="356"/>
      <c r="H63" s="366"/>
      <c r="I63" s="11">
        <v>46342</v>
      </c>
      <c r="J63" s="11">
        <v>46371</v>
      </c>
      <c r="K63" s="366"/>
      <c r="L63" s="356"/>
      <c r="M63" s="356"/>
      <c r="N63" s="102"/>
      <c r="O63" s="257"/>
      <c r="P63" s="105"/>
      <c r="Q63" s="164"/>
      <c r="R63" s="105"/>
      <c r="S63" s="107"/>
    </row>
    <row r="64" spans="2:19" ht="17.25" thickBot="1" x14ac:dyDescent="0.3">
      <c r="B64" s="101"/>
      <c r="C64" s="17"/>
      <c r="D64" s="17"/>
      <c r="E64" s="17"/>
      <c r="F64" s="77"/>
      <c r="G64" s="77"/>
      <c r="H64" s="7"/>
      <c r="I64" s="11"/>
      <c r="J64" s="41"/>
      <c r="K64" s="7"/>
      <c r="L64" s="17"/>
      <c r="M64" s="17"/>
      <c r="N64" s="102"/>
      <c r="O64" s="258"/>
      <c r="P64" s="144"/>
      <c r="Q64" s="262"/>
      <c r="R64" s="144"/>
      <c r="S64" s="145"/>
    </row>
    <row r="65" spans="2:19" ht="21" thickBot="1" x14ac:dyDescent="0.3">
      <c r="B65" s="433" t="s">
        <v>18</v>
      </c>
      <c r="C65" s="434"/>
      <c r="D65" s="434"/>
      <c r="E65" s="434"/>
      <c r="F65" s="434"/>
      <c r="G65" s="434"/>
      <c r="H65" s="434"/>
      <c r="I65" s="434"/>
      <c r="J65" s="434"/>
      <c r="K65" s="434"/>
      <c r="L65" s="434"/>
      <c r="M65" s="435"/>
      <c r="N65" s="104">
        <f>SUM(N1:N14)</f>
        <v>0</v>
      </c>
      <c r="O65" s="259"/>
      <c r="P65" s="147"/>
      <c r="Q65" s="263"/>
      <c r="R65" s="147"/>
      <c r="S65" s="148"/>
    </row>
    <row r="66" spans="2:19" ht="90" customHeight="1" x14ac:dyDescent="0.25">
      <c r="B66" s="402"/>
      <c r="C66" s="403"/>
      <c r="D66" s="403"/>
      <c r="E66" s="403"/>
      <c r="F66" s="403"/>
      <c r="G66" s="403"/>
      <c r="H66" s="403"/>
      <c r="I66" s="403"/>
      <c r="J66" s="403"/>
      <c r="K66" s="403"/>
      <c r="L66" s="403"/>
      <c r="M66" s="403"/>
      <c r="N66" s="404"/>
    </row>
    <row r="67" spans="2:19" ht="21" x14ac:dyDescent="0.25">
      <c r="B67" s="381" t="s">
        <v>19</v>
      </c>
      <c r="C67" s="382"/>
      <c r="D67" s="382"/>
      <c r="E67" s="382"/>
      <c r="F67" s="382"/>
      <c r="G67" s="382"/>
      <c r="H67" s="382" t="s">
        <v>20</v>
      </c>
      <c r="I67" s="382"/>
      <c r="J67" s="382"/>
      <c r="K67" s="382" t="s">
        <v>21</v>
      </c>
      <c r="L67" s="382"/>
      <c r="M67" s="382"/>
      <c r="N67" s="383"/>
    </row>
    <row r="68" spans="2:19" ht="17.25" thickBot="1" x14ac:dyDescent="0.3">
      <c r="B68" s="370" t="s">
        <v>473</v>
      </c>
      <c r="C68" s="371"/>
      <c r="D68" s="371"/>
      <c r="E68" s="371"/>
      <c r="F68" s="371"/>
      <c r="G68" s="371"/>
      <c r="H68" s="371" t="s">
        <v>197</v>
      </c>
      <c r="I68" s="371"/>
      <c r="J68" s="371"/>
      <c r="K68" s="371" t="s">
        <v>104</v>
      </c>
      <c r="L68" s="371"/>
      <c r="M68" s="371"/>
      <c r="N68" s="401"/>
    </row>
  </sheetData>
  <mergeCells count="95">
    <mergeCell ref="P31:P42"/>
    <mergeCell ref="Q31:Q42"/>
    <mergeCell ref="P21:P24"/>
    <mergeCell ref="P17:P20"/>
    <mergeCell ref="Q17:Q20"/>
    <mergeCell ref="Q21:Q24"/>
    <mergeCell ref="P25:P28"/>
    <mergeCell ref="Q25:Q28"/>
    <mergeCell ref="B7:H7"/>
    <mergeCell ref="I7:N7"/>
    <mergeCell ref="B8:H8"/>
    <mergeCell ref="B2:F5"/>
    <mergeCell ref="G2:N2"/>
    <mergeCell ref="G3:N3"/>
    <mergeCell ref="G4:H4"/>
    <mergeCell ref="I4:J4"/>
    <mergeCell ref="K4:L4"/>
    <mergeCell ref="M4:N4"/>
    <mergeCell ref="G5:H5"/>
    <mergeCell ref="I5:J5"/>
    <mergeCell ref="K5:L5"/>
    <mergeCell ref="M5:N5"/>
    <mergeCell ref="I8:N8"/>
    <mergeCell ref="B10:H10"/>
    <mergeCell ref="I10:N10"/>
    <mergeCell ref="B11:H11"/>
    <mergeCell ref="I11:N11"/>
    <mergeCell ref="B9:H9"/>
    <mergeCell ref="I9:N9"/>
    <mergeCell ref="B12:B13"/>
    <mergeCell ref="C12:F12"/>
    <mergeCell ref="G12:G13"/>
    <mergeCell ref="H12:H13"/>
    <mergeCell ref="I12:J12"/>
    <mergeCell ref="K12:K13"/>
    <mergeCell ref="M17:M20"/>
    <mergeCell ref="L12:L13"/>
    <mergeCell ref="M12:M13"/>
    <mergeCell ref="N12:N13"/>
    <mergeCell ref="L15:L16"/>
    <mergeCell ref="M15:M16"/>
    <mergeCell ref="L17:L20"/>
    <mergeCell ref="C29:F29"/>
    <mergeCell ref="C30:F30"/>
    <mergeCell ref="C31:F42"/>
    <mergeCell ref="G31:G42"/>
    <mergeCell ref="H31:H42"/>
    <mergeCell ref="G15:G16"/>
    <mergeCell ref="H15:H16"/>
    <mergeCell ref="K15:K16"/>
    <mergeCell ref="C17:F20"/>
    <mergeCell ref="G17:G20"/>
    <mergeCell ref="H17:H20"/>
    <mergeCell ref="K17:K20"/>
    <mergeCell ref="M25:M28"/>
    <mergeCell ref="C21:F24"/>
    <mergeCell ref="G21:G24"/>
    <mergeCell ref="H21:H24"/>
    <mergeCell ref="K21:K24"/>
    <mergeCell ref="L21:L24"/>
    <mergeCell ref="M21:M24"/>
    <mergeCell ref="C25:F28"/>
    <mergeCell ref="G25:G28"/>
    <mergeCell ref="H25:H28"/>
    <mergeCell ref="K25:K28"/>
    <mergeCell ref="L25:L28"/>
    <mergeCell ref="L31:L42"/>
    <mergeCell ref="M31:M42"/>
    <mergeCell ref="G43:G52"/>
    <mergeCell ref="H43:H52"/>
    <mergeCell ref="K43:K52"/>
    <mergeCell ref="L43:L52"/>
    <mergeCell ref="M43:M52"/>
    <mergeCell ref="K31:K42"/>
    <mergeCell ref="B68:G68"/>
    <mergeCell ref="H68:J68"/>
    <mergeCell ref="K68:N68"/>
    <mergeCell ref="C53:F63"/>
    <mergeCell ref="G53:G63"/>
    <mergeCell ref="H53:H63"/>
    <mergeCell ref="K53:K63"/>
    <mergeCell ref="L53:L63"/>
    <mergeCell ref="M53:M63"/>
    <mergeCell ref="B65:M65"/>
    <mergeCell ref="B66:N66"/>
    <mergeCell ref="B67:G67"/>
    <mergeCell ref="H67:J67"/>
    <mergeCell ref="K67:N67"/>
    <mergeCell ref="B14:B63"/>
    <mergeCell ref="C15:F16"/>
    <mergeCell ref="O12:O13"/>
    <mergeCell ref="P12:P13"/>
    <mergeCell ref="Q12:Q13"/>
    <mergeCell ref="R12:R13"/>
    <mergeCell ref="S12:S13"/>
  </mergeCells>
  <conditionalFormatting sqref="J14:J64">
    <cfRule type="expression" dxfId="23" priority="1">
      <formula>AND(TODAY()&gt;=I14,TODAY()&gt;J14)</formula>
    </cfRule>
    <cfRule type="expression" dxfId="22" priority="2">
      <formula>AND(TODAY()&gt;=I14,TODAY()&lt;=J14,J14-TODAY()&lt;=30)</formula>
    </cfRule>
    <cfRule type="expression" dxfId="21" priority="3">
      <formula>_xludf.AND(_xludf.TODAY()&gt;=I14, _xludf.TODAY()&lt;=J14-3)</formula>
    </cfRule>
  </conditionalFormatting>
  <hyperlinks>
    <hyperlink ref="P21" r:id="rId1" xr:uid="{9A1D0D50-D088-4E31-9DC6-BAEC88487402}"/>
    <hyperlink ref="P17" r:id="rId2" xr:uid="{9B925615-62D1-40C3-9ED5-9975E49328F7}"/>
    <hyperlink ref="P25" r:id="rId3" xr:uid="{76FA31F6-C9CC-4212-A413-166ECC1B7E18}"/>
    <hyperlink ref="P30" r:id="rId4" xr:uid="{16F94F67-873D-4D5D-B410-56BD518EC528}"/>
    <hyperlink ref="P31" r:id="rId5" xr:uid="{1847A3FD-D8DB-4FDF-952A-3F897A1798B4}"/>
  </hyperlinks>
  <pageMargins left="0.7" right="0.7" top="0.75" bottom="0.75" header="0.3" footer="0.3"/>
  <drawing r:id="rId6"/>
  <legacyDrawing r:id="rId7"/>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B772E-DC65-44AB-BE3C-B5481B490046}">
  <dimension ref="B1:HE40"/>
  <sheetViews>
    <sheetView topLeftCell="I34" zoomScale="80" zoomScaleNormal="80" workbookViewId="0">
      <selection activeCell="O22" sqref="O22"/>
    </sheetView>
  </sheetViews>
  <sheetFormatPr baseColWidth="10" defaultRowHeight="17.25" x14ac:dyDescent="0.4"/>
  <cols>
    <col min="1" max="1" width="1.42578125" style="126" customWidth="1"/>
    <col min="2" max="2" width="19.42578125" style="126" customWidth="1"/>
    <col min="3" max="3" width="19.7109375" style="126" customWidth="1"/>
    <col min="4" max="4" width="19.28515625" style="126" customWidth="1"/>
    <col min="5" max="5" width="17.85546875" style="126" customWidth="1"/>
    <col min="6" max="6" width="22.42578125" style="126" customWidth="1"/>
    <col min="7" max="7" width="13.85546875" style="126" customWidth="1"/>
    <col min="8" max="8" width="45.5703125" style="126" customWidth="1"/>
    <col min="9" max="9" width="15.140625" style="126" customWidth="1"/>
    <col min="10" max="10" width="16.5703125" style="126" customWidth="1"/>
    <col min="11" max="11" width="34.28515625" style="126" customWidth="1"/>
    <col min="12" max="12" width="34.140625" style="126" customWidth="1"/>
    <col min="13" max="13" width="16" style="126" customWidth="1"/>
    <col min="14" max="14" width="19.5703125" style="126" hidden="1" customWidth="1"/>
    <col min="15" max="15" width="61" style="260" customWidth="1"/>
    <col min="16" max="16" width="46.5703125" style="126" customWidth="1"/>
    <col min="17" max="17" width="30.140625" style="126" hidden="1" customWidth="1"/>
    <col min="18" max="18" width="46.5703125" style="269" customWidth="1"/>
    <col min="19" max="19" width="46.5703125" style="126" customWidth="1"/>
    <col min="20" max="16384" width="11.42578125" style="126"/>
  </cols>
  <sheetData>
    <row r="1" spans="2:213" s="3" customFormat="1" ht="13.5" customHeight="1" thickBot="1" x14ac:dyDescent="0.45">
      <c r="N1" s="8"/>
      <c r="O1" s="24"/>
    </row>
    <row r="2" spans="2:213" s="2" customFormat="1" ht="39.75" customHeight="1" thickBot="1" x14ac:dyDescent="0.3">
      <c r="B2" s="318"/>
      <c r="C2" s="319"/>
      <c r="D2" s="319"/>
      <c r="E2" s="319"/>
      <c r="F2" s="320"/>
      <c r="G2" s="327" t="s">
        <v>35</v>
      </c>
      <c r="H2" s="328"/>
      <c r="I2" s="328"/>
      <c r="J2" s="328"/>
      <c r="K2" s="328"/>
      <c r="L2" s="328"/>
      <c r="M2" s="328"/>
      <c r="N2" s="329"/>
      <c r="O2" s="1"/>
      <c r="R2" s="1"/>
    </row>
    <row r="3" spans="2:213" s="1" customFormat="1" ht="55.5" customHeight="1" thickBot="1" x14ac:dyDescent="0.3">
      <c r="B3" s="321"/>
      <c r="C3" s="322"/>
      <c r="D3" s="322"/>
      <c r="E3" s="322"/>
      <c r="F3" s="323"/>
      <c r="G3" s="330" t="s">
        <v>4</v>
      </c>
      <c r="H3" s="331"/>
      <c r="I3" s="331"/>
      <c r="J3" s="331"/>
      <c r="K3" s="331"/>
      <c r="L3" s="331"/>
      <c r="M3" s="331"/>
      <c r="N3" s="332"/>
    </row>
    <row r="4" spans="2:213" s="10" customFormat="1" ht="21" customHeight="1" x14ac:dyDescent="0.25">
      <c r="B4" s="321"/>
      <c r="C4" s="322"/>
      <c r="D4" s="322"/>
      <c r="E4" s="322"/>
      <c r="F4" s="323"/>
      <c r="G4" s="333" t="s">
        <v>0</v>
      </c>
      <c r="H4" s="334"/>
      <c r="I4" s="333" t="s">
        <v>1</v>
      </c>
      <c r="J4" s="334"/>
      <c r="K4" s="333" t="s">
        <v>2</v>
      </c>
      <c r="L4" s="334"/>
      <c r="M4" s="333" t="s">
        <v>3</v>
      </c>
      <c r="N4" s="334"/>
      <c r="O4" s="24"/>
      <c r="R4" s="24"/>
    </row>
    <row r="5" spans="2:213" s="10" customFormat="1" ht="27.75" customHeight="1" thickBot="1" x14ac:dyDescent="0.3">
      <c r="B5" s="324"/>
      <c r="C5" s="325"/>
      <c r="D5" s="325"/>
      <c r="E5" s="325"/>
      <c r="F5" s="326"/>
      <c r="G5" s="335" t="s">
        <v>43</v>
      </c>
      <c r="H5" s="336"/>
      <c r="I5" s="335">
        <v>1</v>
      </c>
      <c r="J5" s="336"/>
      <c r="K5" s="337">
        <v>46113</v>
      </c>
      <c r="L5" s="336"/>
      <c r="M5" s="335">
        <v>1</v>
      </c>
      <c r="N5" s="336"/>
      <c r="O5" s="24"/>
      <c r="R5" s="24"/>
    </row>
    <row r="6" spans="2:213" s="3" customFormat="1" thickBot="1" x14ac:dyDescent="0.45">
      <c r="H6" s="124"/>
      <c r="I6" s="124"/>
      <c r="J6" s="124"/>
      <c r="K6" s="124"/>
      <c r="L6" s="124"/>
      <c r="M6" s="124"/>
      <c r="N6" s="125"/>
      <c r="O6" s="24"/>
    </row>
    <row r="7" spans="2:213" s="3" customFormat="1" ht="24.75" customHeight="1" x14ac:dyDescent="0.4">
      <c r="B7" s="456" t="s">
        <v>6</v>
      </c>
      <c r="C7" s="457"/>
      <c r="D7" s="457"/>
      <c r="E7" s="457"/>
      <c r="F7" s="457"/>
      <c r="G7" s="457"/>
      <c r="H7" s="457"/>
      <c r="I7" s="314" t="s">
        <v>474</v>
      </c>
      <c r="J7" s="314"/>
      <c r="K7" s="314"/>
      <c r="L7" s="314"/>
      <c r="M7" s="314"/>
      <c r="N7" s="315"/>
      <c r="O7" s="24"/>
    </row>
    <row r="8" spans="2:213" s="3" customFormat="1" ht="24" customHeight="1" x14ac:dyDescent="0.4">
      <c r="B8" s="458" t="s">
        <v>7</v>
      </c>
      <c r="C8" s="459"/>
      <c r="D8" s="459"/>
      <c r="E8" s="459"/>
      <c r="F8" s="459"/>
      <c r="G8" s="459"/>
      <c r="H8" s="459"/>
      <c r="I8" s="338" t="s">
        <v>475</v>
      </c>
      <c r="J8" s="338"/>
      <c r="K8" s="338"/>
      <c r="L8" s="338"/>
      <c r="M8" s="338"/>
      <c r="N8" s="339"/>
      <c r="O8" s="24"/>
    </row>
    <row r="9" spans="2:213" s="3" customFormat="1" ht="27" customHeight="1" thickBot="1" x14ac:dyDescent="0.45">
      <c r="B9" s="460" t="s">
        <v>8</v>
      </c>
      <c r="C9" s="461"/>
      <c r="D9" s="461"/>
      <c r="E9" s="461"/>
      <c r="F9" s="461"/>
      <c r="G9" s="461"/>
      <c r="H9" s="461"/>
      <c r="I9" s="344" t="s">
        <v>476</v>
      </c>
      <c r="J9" s="344"/>
      <c r="K9" s="344"/>
      <c r="L9" s="344"/>
      <c r="M9" s="344"/>
      <c r="N9" s="345"/>
      <c r="O9" s="24"/>
    </row>
    <row r="10" spans="2:213" s="3" customFormat="1" ht="29.25" customHeight="1" x14ac:dyDescent="0.4">
      <c r="B10" s="340"/>
      <c r="C10" s="340"/>
      <c r="D10" s="340"/>
      <c r="E10" s="340"/>
      <c r="F10" s="340"/>
      <c r="G10" s="340"/>
      <c r="H10" s="340"/>
      <c r="I10" s="341"/>
      <c r="J10" s="341"/>
      <c r="K10" s="341"/>
      <c r="L10" s="341"/>
      <c r="M10" s="341"/>
      <c r="N10" s="341"/>
      <c r="O10" s="24"/>
    </row>
    <row r="11" spans="2:213" s="3" customFormat="1" ht="26.25" customHeight="1" thickBot="1" x14ac:dyDescent="0.45">
      <c r="B11" s="340"/>
      <c r="C11" s="340"/>
      <c r="D11" s="340"/>
      <c r="E11" s="340"/>
      <c r="F11" s="340"/>
      <c r="G11" s="340"/>
      <c r="H11" s="340"/>
      <c r="I11" s="341"/>
      <c r="J11" s="341"/>
      <c r="K11" s="341"/>
      <c r="L11" s="341"/>
      <c r="M11" s="341"/>
      <c r="N11" s="341"/>
      <c r="O11" s="28"/>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row>
    <row r="12" spans="2:213" s="3" customFormat="1" ht="24.75" customHeight="1" x14ac:dyDescent="0.5">
      <c r="B12" s="462" t="s">
        <v>13</v>
      </c>
      <c r="C12" s="584" t="s">
        <v>22</v>
      </c>
      <c r="D12" s="585"/>
      <c r="E12" s="585"/>
      <c r="F12" s="585"/>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3" customFormat="1" ht="33.75" thickBot="1" x14ac:dyDescent="0.45">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ht="82.5" customHeight="1" x14ac:dyDescent="0.25">
      <c r="B14" s="442" t="s">
        <v>5</v>
      </c>
      <c r="C14" s="478" t="s">
        <v>477</v>
      </c>
      <c r="D14" s="478" t="s">
        <v>452</v>
      </c>
      <c r="E14" s="478" t="s">
        <v>453</v>
      </c>
      <c r="F14" s="478" t="s">
        <v>478</v>
      </c>
      <c r="G14" s="602"/>
      <c r="H14" s="7" t="s">
        <v>479</v>
      </c>
      <c r="I14" s="11">
        <v>46023</v>
      </c>
      <c r="J14" s="37">
        <v>46203</v>
      </c>
      <c r="K14" s="7" t="s">
        <v>480</v>
      </c>
      <c r="L14" s="17" t="s">
        <v>481</v>
      </c>
      <c r="M14" s="233" t="s">
        <v>482</v>
      </c>
      <c r="N14" s="150"/>
      <c r="O14" s="273" t="s">
        <v>1140</v>
      </c>
      <c r="P14" s="30"/>
      <c r="Q14" s="30"/>
      <c r="R14" s="30"/>
      <c r="S14" s="31"/>
    </row>
    <row r="15" spans="2:213" ht="104.25" customHeight="1" x14ac:dyDescent="0.25">
      <c r="B15" s="443"/>
      <c r="C15" s="363"/>
      <c r="D15" s="363"/>
      <c r="E15" s="363"/>
      <c r="F15" s="363"/>
      <c r="G15" s="603"/>
      <c r="H15" s="7" t="s">
        <v>483</v>
      </c>
      <c r="I15" s="11">
        <v>46023</v>
      </c>
      <c r="J15" s="41">
        <v>46387</v>
      </c>
      <c r="K15" s="7" t="s">
        <v>484</v>
      </c>
      <c r="L15" s="17" t="s">
        <v>485</v>
      </c>
      <c r="M15" s="17" t="s">
        <v>486</v>
      </c>
      <c r="N15" s="150"/>
      <c r="O15" s="62" t="s">
        <v>42</v>
      </c>
      <c r="P15" s="61"/>
      <c r="Q15" s="61"/>
      <c r="R15" s="61"/>
      <c r="S15" s="63"/>
    </row>
    <row r="16" spans="2:213" ht="81.75" customHeight="1" x14ac:dyDescent="0.4">
      <c r="B16" s="443"/>
      <c r="C16" s="363"/>
      <c r="D16" s="363"/>
      <c r="E16" s="363"/>
      <c r="F16" s="356"/>
      <c r="G16" s="601"/>
      <c r="H16" s="7" t="s">
        <v>1166</v>
      </c>
      <c r="I16" s="11">
        <v>46023</v>
      </c>
      <c r="J16" s="41">
        <v>46387</v>
      </c>
      <c r="K16" s="7" t="s">
        <v>487</v>
      </c>
      <c r="L16" s="17" t="s">
        <v>488</v>
      </c>
      <c r="M16" s="17" t="s">
        <v>51</v>
      </c>
      <c r="N16" s="102"/>
      <c r="O16" s="62" t="s">
        <v>1162</v>
      </c>
      <c r="P16" s="134"/>
      <c r="Q16" s="134"/>
      <c r="R16" s="270"/>
      <c r="S16" s="136"/>
    </row>
    <row r="17" spans="2:19" ht="62.25" customHeight="1" x14ac:dyDescent="0.4">
      <c r="B17" s="443"/>
      <c r="C17" s="363"/>
      <c r="D17" s="363"/>
      <c r="E17" s="363"/>
      <c r="F17" s="355" t="s">
        <v>489</v>
      </c>
      <c r="G17" s="600"/>
      <c r="H17" s="7" t="s">
        <v>490</v>
      </c>
      <c r="I17" s="11">
        <v>46023</v>
      </c>
      <c r="J17" s="11">
        <v>46142</v>
      </c>
      <c r="K17" s="7" t="s">
        <v>491</v>
      </c>
      <c r="L17" s="355" t="s">
        <v>492</v>
      </c>
      <c r="M17" s="604" t="s">
        <v>51</v>
      </c>
      <c r="N17" s="102"/>
      <c r="O17" s="261" t="s">
        <v>1140</v>
      </c>
      <c r="P17" s="134"/>
      <c r="Q17" s="134"/>
      <c r="R17" s="270"/>
      <c r="S17" s="136"/>
    </row>
    <row r="18" spans="2:19" ht="64.5" customHeight="1" x14ac:dyDescent="0.4">
      <c r="B18" s="443"/>
      <c r="C18" s="356"/>
      <c r="D18" s="356"/>
      <c r="E18" s="356"/>
      <c r="F18" s="356"/>
      <c r="G18" s="601"/>
      <c r="H18" s="7" t="s">
        <v>493</v>
      </c>
      <c r="I18" s="11">
        <v>46023</v>
      </c>
      <c r="J18" s="11">
        <v>46387</v>
      </c>
      <c r="K18" s="7" t="s">
        <v>494</v>
      </c>
      <c r="L18" s="356"/>
      <c r="M18" s="605"/>
      <c r="N18" s="102"/>
      <c r="O18" s="261" t="s">
        <v>1140</v>
      </c>
      <c r="P18" s="134"/>
      <c r="Q18" s="134"/>
      <c r="R18" s="270"/>
      <c r="S18" s="136"/>
    </row>
    <row r="19" spans="2:19" ht="49.5" customHeight="1" x14ac:dyDescent="0.25">
      <c r="B19" s="443"/>
      <c r="C19" s="606"/>
      <c r="D19" s="606"/>
      <c r="E19" s="606"/>
      <c r="F19" s="606"/>
      <c r="G19" s="355" t="s">
        <v>495</v>
      </c>
      <c r="H19" s="364" t="s">
        <v>496</v>
      </c>
      <c r="I19" s="11">
        <v>46023</v>
      </c>
      <c r="J19" s="11">
        <v>46036</v>
      </c>
      <c r="K19" s="364" t="s">
        <v>497</v>
      </c>
      <c r="L19" s="355" t="s">
        <v>381</v>
      </c>
      <c r="M19" s="430">
        <v>1</v>
      </c>
      <c r="N19" s="102"/>
      <c r="O19" s="173" t="s">
        <v>1158</v>
      </c>
      <c r="P19" s="396" t="s">
        <v>1160</v>
      </c>
      <c r="Q19" s="134"/>
      <c r="R19" s="453" t="s">
        <v>1161</v>
      </c>
      <c r="S19" s="136"/>
    </row>
    <row r="20" spans="2:19" ht="52.5" customHeight="1" x14ac:dyDescent="0.25">
      <c r="B20" s="443"/>
      <c r="C20" s="606"/>
      <c r="D20" s="606"/>
      <c r="E20" s="606"/>
      <c r="F20" s="606"/>
      <c r="G20" s="363"/>
      <c r="H20" s="365"/>
      <c r="I20" s="11">
        <v>46037</v>
      </c>
      <c r="J20" s="11">
        <v>46142</v>
      </c>
      <c r="K20" s="365"/>
      <c r="L20" s="363"/>
      <c r="M20" s="431"/>
      <c r="N20" s="102"/>
      <c r="O20" s="173" t="s">
        <v>1159</v>
      </c>
      <c r="P20" s="425"/>
      <c r="Q20" s="134"/>
      <c r="R20" s="454"/>
      <c r="S20" s="136"/>
    </row>
    <row r="21" spans="2:19" ht="56.25" customHeight="1" x14ac:dyDescent="0.25">
      <c r="B21" s="443"/>
      <c r="C21" s="606"/>
      <c r="D21" s="606"/>
      <c r="E21" s="606"/>
      <c r="F21" s="606"/>
      <c r="G21" s="363"/>
      <c r="H21" s="365"/>
      <c r="I21" s="11">
        <v>46143</v>
      </c>
      <c r="J21" s="11">
        <v>46233</v>
      </c>
      <c r="K21" s="365"/>
      <c r="L21" s="363"/>
      <c r="M21" s="431"/>
      <c r="N21" s="102"/>
      <c r="O21" s="173" t="s">
        <v>1180</v>
      </c>
      <c r="P21" s="425"/>
      <c r="Q21" s="134"/>
      <c r="R21" s="454"/>
      <c r="S21" s="136"/>
    </row>
    <row r="22" spans="2:19" ht="26.25" customHeight="1" x14ac:dyDescent="0.25">
      <c r="B22" s="443"/>
      <c r="C22" s="606"/>
      <c r="D22" s="606"/>
      <c r="E22" s="606"/>
      <c r="F22" s="606"/>
      <c r="G22" s="356"/>
      <c r="H22" s="366"/>
      <c r="I22" s="11">
        <v>46235</v>
      </c>
      <c r="J22" s="11">
        <v>46325</v>
      </c>
      <c r="K22" s="366"/>
      <c r="L22" s="356"/>
      <c r="M22" s="432"/>
      <c r="N22" s="102"/>
      <c r="O22" s="257"/>
      <c r="P22" s="426"/>
      <c r="Q22" s="134"/>
      <c r="R22" s="420"/>
      <c r="S22" s="136"/>
    </row>
    <row r="23" spans="2:19" ht="49.5" x14ac:dyDescent="0.4">
      <c r="B23" s="443"/>
      <c r="C23" s="91"/>
      <c r="D23" s="91"/>
      <c r="E23" s="91"/>
      <c r="F23" s="91"/>
      <c r="G23" s="82" t="s">
        <v>495</v>
      </c>
      <c r="H23" s="7" t="s">
        <v>498</v>
      </c>
      <c r="I23" s="11">
        <v>46023</v>
      </c>
      <c r="J23" s="11">
        <v>46080</v>
      </c>
      <c r="K23" s="7" t="s">
        <v>499</v>
      </c>
      <c r="L23" s="17" t="s">
        <v>1164</v>
      </c>
      <c r="M23" s="227" t="s">
        <v>102</v>
      </c>
      <c r="N23" s="102"/>
      <c r="O23" s="173" t="s">
        <v>1163</v>
      </c>
      <c r="P23" s="274" t="s">
        <v>1165</v>
      </c>
      <c r="Q23" s="134"/>
      <c r="R23" s="179" t="s">
        <v>1093</v>
      </c>
      <c r="S23" s="136"/>
    </row>
    <row r="24" spans="2:19" ht="66" x14ac:dyDescent="0.4">
      <c r="B24" s="443"/>
      <c r="C24" s="91"/>
      <c r="D24" s="91"/>
      <c r="E24" s="91"/>
      <c r="F24" s="91"/>
      <c r="G24" s="82" t="s">
        <v>495</v>
      </c>
      <c r="H24" s="7" t="s">
        <v>500</v>
      </c>
      <c r="I24" s="11">
        <v>46023</v>
      </c>
      <c r="J24" s="11">
        <v>46142</v>
      </c>
      <c r="K24" s="7" t="s">
        <v>112</v>
      </c>
      <c r="L24" s="17" t="s">
        <v>101</v>
      </c>
      <c r="M24" s="227" t="s">
        <v>102</v>
      </c>
      <c r="N24" s="102"/>
      <c r="O24" s="62" t="s">
        <v>1167</v>
      </c>
      <c r="P24" s="274" t="s">
        <v>1168</v>
      </c>
      <c r="Q24" s="134"/>
      <c r="R24" s="179" t="s">
        <v>1093</v>
      </c>
      <c r="S24" s="136"/>
    </row>
    <row r="25" spans="2:19" ht="50.25" customHeight="1" x14ac:dyDescent="0.25">
      <c r="B25" s="443"/>
      <c r="C25" s="91"/>
      <c r="D25" s="91"/>
      <c r="E25" s="91"/>
      <c r="F25" s="91"/>
      <c r="G25" s="355" t="s">
        <v>495</v>
      </c>
      <c r="H25" s="7" t="s">
        <v>501</v>
      </c>
      <c r="I25" s="11">
        <v>46023</v>
      </c>
      <c r="J25" s="11">
        <v>46052</v>
      </c>
      <c r="K25" s="7" t="s">
        <v>113</v>
      </c>
      <c r="L25" s="17" t="s">
        <v>101</v>
      </c>
      <c r="M25" s="227" t="s">
        <v>102</v>
      </c>
      <c r="N25" s="102"/>
      <c r="O25" s="62" t="s">
        <v>1169</v>
      </c>
      <c r="P25" s="396" t="s">
        <v>1170</v>
      </c>
      <c r="Q25" s="134"/>
      <c r="R25" s="179" t="s">
        <v>1093</v>
      </c>
      <c r="S25" s="136"/>
    </row>
    <row r="26" spans="2:19" ht="54.75" customHeight="1" x14ac:dyDescent="0.25">
      <c r="B26" s="443"/>
      <c r="C26" s="91"/>
      <c r="D26" s="91"/>
      <c r="E26" s="91"/>
      <c r="F26" s="91"/>
      <c r="G26" s="363"/>
      <c r="H26" s="7" t="s">
        <v>502</v>
      </c>
      <c r="I26" s="11">
        <v>46023</v>
      </c>
      <c r="J26" s="11">
        <v>46052</v>
      </c>
      <c r="K26" s="7" t="s">
        <v>113</v>
      </c>
      <c r="L26" s="17" t="s">
        <v>101</v>
      </c>
      <c r="M26" s="227" t="s">
        <v>102</v>
      </c>
      <c r="N26" s="102"/>
      <c r="O26" s="62" t="s">
        <v>1171</v>
      </c>
      <c r="P26" s="425"/>
      <c r="Q26" s="134"/>
      <c r="R26" s="179" t="s">
        <v>1093</v>
      </c>
      <c r="S26" s="136"/>
    </row>
    <row r="27" spans="2:19" ht="58.5" customHeight="1" x14ac:dyDescent="0.25">
      <c r="B27" s="443"/>
      <c r="C27" s="91"/>
      <c r="D27" s="91"/>
      <c r="E27" s="91"/>
      <c r="F27" s="91"/>
      <c r="G27" s="363"/>
      <c r="H27" s="7" t="s">
        <v>503</v>
      </c>
      <c r="I27" s="11">
        <v>46023</v>
      </c>
      <c r="J27" s="11">
        <v>46052</v>
      </c>
      <c r="K27" s="7" t="s">
        <v>113</v>
      </c>
      <c r="L27" s="17" t="s">
        <v>101</v>
      </c>
      <c r="M27" s="227" t="s">
        <v>102</v>
      </c>
      <c r="N27" s="102"/>
      <c r="O27" s="62" t="s">
        <v>1172</v>
      </c>
      <c r="P27" s="425"/>
      <c r="Q27" s="134"/>
      <c r="R27" s="179" t="s">
        <v>1093</v>
      </c>
      <c r="S27" s="136"/>
    </row>
    <row r="28" spans="2:19" ht="53.25" customHeight="1" x14ac:dyDescent="0.25">
      <c r="B28" s="443"/>
      <c r="C28" s="91"/>
      <c r="D28" s="91"/>
      <c r="E28" s="91"/>
      <c r="F28" s="91"/>
      <c r="G28" s="363"/>
      <c r="H28" s="7" t="s">
        <v>504</v>
      </c>
      <c r="I28" s="11">
        <v>46023</v>
      </c>
      <c r="J28" s="11">
        <v>46052</v>
      </c>
      <c r="K28" s="7" t="s">
        <v>113</v>
      </c>
      <c r="L28" s="17" t="s">
        <v>101</v>
      </c>
      <c r="M28" s="227" t="s">
        <v>102</v>
      </c>
      <c r="N28" s="102"/>
      <c r="O28" s="62" t="s">
        <v>1173</v>
      </c>
      <c r="P28" s="425"/>
      <c r="Q28" s="134"/>
      <c r="R28" s="179" t="s">
        <v>1093</v>
      </c>
      <c r="S28" s="136"/>
    </row>
    <row r="29" spans="2:19" ht="63" customHeight="1" x14ac:dyDescent="0.25">
      <c r="B29" s="443"/>
      <c r="C29" s="91"/>
      <c r="D29" s="91"/>
      <c r="E29" s="91"/>
      <c r="F29" s="91"/>
      <c r="G29" s="363"/>
      <c r="H29" s="7" t="s">
        <v>505</v>
      </c>
      <c r="I29" s="11">
        <v>46023</v>
      </c>
      <c r="J29" s="11">
        <v>46052</v>
      </c>
      <c r="K29" s="7" t="s">
        <v>113</v>
      </c>
      <c r="L29" s="17" t="s">
        <v>101</v>
      </c>
      <c r="M29" s="227" t="s">
        <v>102</v>
      </c>
      <c r="N29" s="102"/>
      <c r="O29" s="62" t="s">
        <v>1174</v>
      </c>
      <c r="P29" s="425"/>
      <c r="Q29" s="134"/>
      <c r="R29" s="179" t="s">
        <v>1093</v>
      </c>
      <c r="S29" s="136"/>
    </row>
    <row r="30" spans="2:19" ht="51.75" customHeight="1" x14ac:dyDescent="0.25">
      <c r="B30" s="443"/>
      <c r="C30" s="91"/>
      <c r="D30" s="91"/>
      <c r="E30" s="91"/>
      <c r="F30" s="91"/>
      <c r="G30" s="363"/>
      <c r="H30" s="7" t="s">
        <v>506</v>
      </c>
      <c r="I30" s="11">
        <v>46023</v>
      </c>
      <c r="J30" s="11">
        <v>46052</v>
      </c>
      <c r="K30" s="7" t="s">
        <v>113</v>
      </c>
      <c r="L30" s="17" t="s">
        <v>101</v>
      </c>
      <c r="M30" s="227" t="s">
        <v>102</v>
      </c>
      <c r="N30" s="102"/>
      <c r="O30" s="62" t="s">
        <v>1175</v>
      </c>
      <c r="P30" s="425"/>
      <c r="Q30" s="134"/>
      <c r="R30" s="179" t="s">
        <v>1093</v>
      </c>
      <c r="S30" s="136"/>
    </row>
    <row r="31" spans="2:19" ht="75" customHeight="1" x14ac:dyDescent="0.25">
      <c r="B31" s="443"/>
      <c r="C31" s="91"/>
      <c r="D31" s="91"/>
      <c r="E31" s="91"/>
      <c r="F31" s="91"/>
      <c r="G31" s="363"/>
      <c r="H31" s="7" t="s">
        <v>507</v>
      </c>
      <c r="I31" s="11">
        <v>46023</v>
      </c>
      <c r="J31" s="11">
        <v>46052</v>
      </c>
      <c r="K31" s="7" t="s">
        <v>113</v>
      </c>
      <c r="L31" s="17" t="s">
        <v>101</v>
      </c>
      <c r="M31" s="227" t="s">
        <v>102</v>
      </c>
      <c r="N31" s="102"/>
      <c r="O31" s="62" t="s">
        <v>1176</v>
      </c>
      <c r="P31" s="425"/>
      <c r="Q31" s="134"/>
      <c r="R31" s="179" t="s">
        <v>1093</v>
      </c>
      <c r="S31" s="136"/>
    </row>
    <row r="32" spans="2:19" ht="62.25" customHeight="1" x14ac:dyDescent="0.25">
      <c r="B32" s="443"/>
      <c r="C32" s="91"/>
      <c r="D32" s="91"/>
      <c r="E32" s="91"/>
      <c r="F32" s="91"/>
      <c r="G32" s="356"/>
      <c r="H32" s="7" t="s">
        <v>508</v>
      </c>
      <c r="I32" s="11">
        <v>46023</v>
      </c>
      <c r="J32" s="11">
        <v>46052</v>
      </c>
      <c r="K32" s="7" t="s">
        <v>113</v>
      </c>
      <c r="L32" s="17" t="s">
        <v>101</v>
      </c>
      <c r="M32" s="227" t="s">
        <v>102</v>
      </c>
      <c r="N32" s="102"/>
      <c r="O32" s="62" t="s">
        <v>1177</v>
      </c>
      <c r="P32" s="426"/>
      <c r="Q32" s="134"/>
      <c r="R32" s="179" t="s">
        <v>1093</v>
      </c>
      <c r="S32" s="136"/>
    </row>
    <row r="33" spans="2:19" ht="87.75" customHeight="1" x14ac:dyDescent="0.4">
      <c r="B33" s="443"/>
      <c r="C33" s="91"/>
      <c r="D33" s="91"/>
      <c r="E33" s="91"/>
      <c r="F33" s="91"/>
      <c r="G33" s="39" t="s">
        <v>495</v>
      </c>
      <c r="H33" s="7" t="s">
        <v>509</v>
      </c>
      <c r="I33" s="11">
        <v>46023</v>
      </c>
      <c r="J33" s="11">
        <v>46387</v>
      </c>
      <c r="K33" s="7" t="s">
        <v>510</v>
      </c>
      <c r="L33" s="17" t="s">
        <v>101</v>
      </c>
      <c r="M33" s="17" t="s">
        <v>102</v>
      </c>
      <c r="N33" s="102"/>
      <c r="O33" s="257"/>
      <c r="P33" s="134"/>
      <c r="Q33" s="134"/>
      <c r="R33" s="270"/>
      <c r="S33" s="136"/>
    </row>
    <row r="34" spans="2:19" ht="170.25" customHeight="1" x14ac:dyDescent="0.4">
      <c r="B34" s="443"/>
      <c r="C34" s="91"/>
      <c r="D34" s="91"/>
      <c r="E34" s="91"/>
      <c r="F34" s="91"/>
      <c r="G34" s="17" t="s">
        <v>495</v>
      </c>
      <c r="H34" s="7" t="s">
        <v>511</v>
      </c>
      <c r="I34" s="11">
        <v>46023</v>
      </c>
      <c r="J34" s="11">
        <v>46387</v>
      </c>
      <c r="K34" s="7" t="s">
        <v>1179</v>
      </c>
      <c r="L34" s="17" t="s">
        <v>512</v>
      </c>
      <c r="M34" s="17" t="s">
        <v>513</v>
      </c>
      <c r="N34" s="102"/>
      <c r="O34" s="257"/>
      <c r="P34" s="134"/>
      <c r="Q34" s="134"/>
      <c r="R34" s="270"/>
      <c r="S34" s="136"/>
    </row>
    <row r="35" spans="2:19" ht="162" customHeight="1" x14ac:dyDescent="0.4">
      <c r="B35" s="444"/>
      <c r="C35" s="91"/>
      <c r="D35" s="91"/>
      <c r="E35" s="91"/>
      <c r="F35" s="91"/>
      <c r="G35" s="39" t="s">
        <v>495</v>
      </c>
      <c r="H35" s="7" t="s">
        <v>514</v>
      </c>
      <c r="I35" s="11">
        <v>46023</v>
      </c>
      <c r="J35" s="11">
        <v>46387</v>
      </c>
      <c r="K35" s="7" t="s">
        <v>1179</v>
      </c>
      <c r="L35" s="17" t="s">
        <v>515</v>
      </c>
      <c r="M35" s="17" t="s">
        <v>516</v>
      </c>
      <c r="N35" s="102"/>
      <c r="O35" s="257"/>
      <c r="P35" s="134"/>
      <c r="Q35" s="134"/>
      <c r="R35" s="270"/>
      <c r="S35" s="136"/>
    </row>
    <row r="36" spans="2:19" ht="18" thickBot="1" x14ac:dyDescent="0.45">
      <c r="B36" s="101"/>
      <c r="C36" s="53"/>
      <c r="D36" s="54"/>
      <c r="E36" s="54"/>
      <c r="F36" s="55"/>
      <c r="G36" s="55"/>
      <c r="H36" s="7"/>
      <c r="I36" s="56"/>
      <c r="J36" s="41"/>
      <c r="K36" s="57"/>
      <c r="L36" s="17"/>
      <c r="M36" s="17"/>
      <c r="N36" s="102"/>
      <c r="O36" s="258"/>
      <c r="P36" s="138"/>
      <c r="Q36" s="138"/>
      <c r="R36" s="271"/>
      <c r="S36" s="139"/>
    </row>
    <row r="37" spans="2:19" ht="21" thickBot="1" x14ac:dyDescent="0.45">
      <c r="B37" s="433" t="s">
        <v>18</v>
      </c>
      <c r="C37" s="434"/>
      <c r="D37" s="434"/>
      <c r="E37" s="434"/>
      <c r="F37" s="434"/>
      <c r="G37" s="434"/>
      <c r="H37" s="434"/>
      <c r="I37" s="434"/>
      <c r="J37" s="434"/>
      <c r="K37" s="434"/>
      <c r="L37" s="434"/>
      <c r="M37" s="435"/>
      <c r="N37" s="133">
        <f>SUM(N1:N15)</f>
        <v>0</v>
      </c>
      <c r="O37" s="259"/>
      <c r="P37" s="141"/>
      <c r="Q37" s="141"/>
      <c r="R37" s="272"/>
      <c r="S37" s="142"/>
    </row>
    <row r="38" spans="2:19" ht="97.5" customHeight="1" x14ac:dyDescent="0.4">
      <c r="B38" s="378"/>
      <c r="C38" s="379"/>
      <c r="D38" s="379"/>
      <c r="E38" s="379"/>
      <c r="F38" s="379"/>
      <c r="G38" s="379"/>
      <c r="H38" s="379"/>
      <c r="I38" s="379"/>
      <c r="J38" s="379"/>
      <c r="K38" s="379"/>
      <c r="L38" s="379"/>
      <c r="M38" s="379"/>
      <c r="N38" s="380"/>
    </row>
    <row r="39" spans="2:19" ht="21" x14ac:dyDescent="0.4">
      <c r="B39" s="381" t="s">
        <v>19</v>
      </c>
      <c r="C39" s="382"/>
      <c r="D39" s="382"/>
      <c r="E39" s="382"/>
      <c r="F39" s="382"/>
      <c r="G39" s="382"/>
      <c r="H39" s="382" t="s">
        <v>20</v>
      </c>
      <c r="I39" s="382"/>
      <c r="J39" s="382"/>
      <c r="K39" s="382" t="s">
        <v>21</v>
      </c>
      <c r="L39" s="382"/>
      <c r="M39" s="382"/>
      <c r="N39" s="383"/>
    </row>
    <row r="40" spans="2:19" ht="18" thickBot="1" x14ac:dyDescent="0.45">
      <c r="B40" s="370" t="s">
        <v>517</v>
      </c>
      <c r="C40" s="371"/>
      <c r="D40" s="371"/>
      <c r="E40" s="371"/>
      <c r="F40" s="371"/>
      <c r="G40" s="371"/>
      <c r="H40" s="372" t="s">
        <v>197</v>
      </c>
      <c r="I40" s="372"/>
      <c r="J40" s="372"/>
      <c r="K40" s="372" t="s">
        <v>104</v>
      </c>
      <c r="L40" s="372"/>
      <c r="M40" s="372"/>
      <c r="N40" s="373"/>
    </row>
  </sheetData>
  <mergeCells count="63">
    <mergeCell ref="B7:H7"/>
    <mergeCell ref="I7:N7"/>
    <mergeCell ref="B8:H8"/>
    <mergeCell ref="B2:F5"/>
    <mergeCell ref="G2:N2"/>
    <mergeCell ref="G3:N3"/>
    <mergeCell ref="G4:H4"/>
    <mergeCell ref="I4:J4"/>
    <mergeCell ref="K4:L4"/>
    <mergeCell ref="M4:N4"/>
    <mergeCell ref="G5:H5"/>
    <mergeCell ref="I5:J5"/>
    <mergeCell ref="K5:L5"/>
    <mergeCell ref="M5:N5"/>
    <mergeCell ref="I8:N8"/>
    <mergeCell ref="B10:H10"/>
    <mergeCell ref="I10:N10"/>
    <mergeCell ref="B11:H11"/>
    <mergeCell ref="I11:N11"/>
    <mergeCell ref="B9:H9"/>
    <mergeCell ref="I9:N9"/>
    <mergeCell ref="B12:B13"/>
    <mergeCell ref="C12:F12"/>
    <mergeCell ref="G12:G13"/>
    <mergeCell ref="H12:H13"/>
    <mergeCell ref="I12:J12"/>
    <mergeCell ref="B14:B35"/>
    <mergeCell ref="C14:C18"/>
    <mergeCell ref="D14:D18"/>
    <mergeCell ref="E14:E18"/>
    <mergeCell ref="F14:F16"/>
    <mergeCell ref="F17:F18"/>
    <mergeCell ref="C19:F22"/>
    <mergeCell ref="S12:S13"/>
    <mergeCell ref="B40:G40"/>
    <mergeCell ref="H40:J40"/>
    <mergeCell ref="K40:N40"/>
    <mergeCell ref="O12:O13"/>
    <mergeCell ref="P12:P13"/>
    <mergeCell ref="Q12:Q13"/>
    <mergeCell ref="G25:G32"/>
    <mergeCell ref="B37:M37"/>
    <mergeCell ref="B38:N38"/>
    <mergeCell ref="B39:G39"/>
    <mergeCell ref="H39:J39"/>
    <mergeCell ref="K39:N39"/>
    <mergeCell ref="K12:K13"/>
    <mergeCell ref="L12:L13"/>
    <mergeCell ref="M12:M13"/>
    <mergeCell ref="R12:R13"/>
    <mergeCell ref="N12:N13"/>
    <mergeCell ref="G14:G16"/>
    <mergeCell ref="M17:M18"/>
    <mergeCell ref="G19:G22"/>
    <mergeCell ref="H19:H22"/>
    <mergeCell ref="K19:K22"/>
    <mergeCell ref="P19:P22"/>
    <mergeCell ref="R19:R22"/>
    <mergeCell ref="P25:P32"/>
    <mergeCell ref="G17:G18"/>
    <mergeCell ref="L17:L18"/>
    <mergeCell ref="L19:L22"/>
    <mergeCell ref="M19:M22"/>
  </mergeCells>
  <phoneticPr fontId="13" type="noConversion"/>
  <conditionalFormatting sqref="J14:J36">
    <cfRule type="expression" dxfId="20" priority="1">
      <formula>AND(TODAY()&gt;=I14,TODAY()&gt;J14)</formula>
    </cfRule>
    <cfRule type="expression" dxfId="19" priority="2">
      <formula>AND(TODAY()&gt;=I14,TODAY()&lt;=J14,J14-TODAY()&lt;=30)</formula>
    </cfRule>
    <cfRule type="expression" dxfId="18" priority="3">
      <formula>_xludf.AND(_xludf.TODAY()&gt;=I14, _xludf.TODAY()&lt;=J14-3)</formula>
    </cfRule>
  </conditionalFormatting>
  <hyperlinks>
    <hyperlink ref="P19" r:id="rId1" xr:uid="{604EA485-E3C6-4849-BA86-EF532CA829F6}"/>
    <hyperlink ref="P23" r:id="rId2" xr:uid="{F0955A16-C1D7-4C7B-9DEE-41BBB1235A9C}"/>
    <hyperlink ref="P24" r:id="rId3" xr:uid="{C509AA26-9265-42A2-BEF6-2FF08724D8D4}"/>
    <hyperlink ref="P25" r:id="rId4" xr:uid="{ADE5E1E4-405A-4056-B0E6-446355A55301}"/>
  </hyperlinks>
  <pageMargins left="0.7" right="0.7" top="0.75" bottom="0.75" header="0.3" footer="0.3"/>
  <pageSetup orientation="portrait" r:id="rId5"/>
  <drawing r:id="rId6"/>
  <legacyDrawing r:id="rId7"/>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FAF93-0831-414E-ADD8-0612C5C3B4B0}">
  <dimension ref="B1:HE70"/>
  <sheetViews>
    <sheetView topLeftCell="D29" zoomScale="90" zoomScaleNormal="90" workbookViewId="0">
      <selection activeCell="I31" sqref="A31:XFD34"/>
    </sheetView>
  </sheetViews>
  <sheetFormatPr baseColWidth="10" defaultRowHeight="16.5" x14ac:dyDescent="0.25"/>
  <cols>
    <col min="1" max="1" width="1.42578125" style="89" customWidth="1"/>
    <col min="2" max="2" width="19.42578125" style="89" customWidth="1"/>
    <col min="3" max="3" width="13" style="89" customWidth="1"/>
    <col min="4" max="4" width="13.28515625" style="89" customWidth="1"/>
    <col min="5" max="5" width="11.42578125" style="89"/>
    <col min="6" max="6" width="22.42578125" style="89" customWidth="1"/>
    <col min="7" max="7" width="13.85546875" style="89" customWidth="1"/>
    <col min="8" max="8" width="45.5703125" style="89" customWidth="1"/>
    <col min="9" max="9" width="15.140625" style="89" customWidth="1"/>
    <col min="10" max="10" width="16.5703125" style="89" customWidth="1"/>
    <col min="11" max="11" width="34.28515625" style="89" customWidth="1"/>
    <col min="12" max="12" width="34.140625" style="89" customWidth="1"/>
    <col min="13" max="13" width="11.42578125" style="89"/>
    <col min="14" max="14" width="19.5703125" style="89" hidden="1" customWidth="1"/>
    <col min="15" max="15" width="61" style="260" customWidth="1"/>
    <col min="16" max="16" width="46.5703125" style="89" customWidth="1"/>
    <col min="17" max="17" width="30.140625" style="89" hidden="1" customWidth="1"/>
    <col min="18" max="18" width="46.5703125" style="260" customWidth="1"/>
    <col min="19" max="19" width="46.5703125" style="89" customWidth="1"/>
    <col min="20" max="16384" width="11.42578125" style="89"/>
  </cols>
  <sheetData>
    <row r="1" spans="2:213" s="24" customFormat="1" ht="13.5" customHeight="1" thickBot="1" x14ac:dyDescent="0.3">
      <c r="N1" s="25"/>
    </row>
    <row r="2" spans="2:213" s="2" customFormat="1" ht="39.75" customHeight="1" thickBot="1" x14ac:dyDescent="0.3">
      <c r="B2" s="407"/>
      <c r="C2" s="408"/>
      <c r="D2" s="408"/>
      <c r="E2" s="408"/>
      <c r="F2" s="409"/>
      <c r="G2" s="327" t="s">
        <v>120</v>
      </c>
      <c r="H2" s="328"/>
      <c r="I2" s="328"/>
      <c r="J2" s="328"/>
      <c r="K2" s="328"/>
      <c r="L2" s="328"/>
      <c r="M2" s="328"/>
      <c r="N2" s="329"/>
      <c r="O2" s="1"/>
      <c r="R2" s="1"/>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c r="O4" s="24"/>
      <c r="R4" s="24"/>
    </row>
    <row r="5" spans="2:213" s="10" customFormat="1" ht="27.75" customHeight="1" thickBot="1" x14ac:dyDescent="0.3">
      <c r="B5" s="413"/>
      <c r="C5" s="414"/>
      <c r="D5" s="414"/>
      <c r="E5" s="414"/>
      <c r="F5" s="415"/>
      <c r="G5" s="335" t="s">
        <v>121</v>
      </c>
      <c r="H5" s="336"/>
      <c r="I5" s="335">
        <v>2</v>
      </c>
      <c r="J5" s="336"/>
      <c r="K5" s="337">
        <v>46112</v>
      </c>
      <c r="L5" s="336"/>
      <c r="M5" s="335">
        <v>1</v>
      </c>
      <c r="N5" s="336"/>
      <c r="O5" s="24"/>
      <c r="R5" s="24"/>
    </row>
    <row r="6" spans="2:213" s="24" customFormat="1" ht="17.25" thickBot="1" x14ac:dyDescent="0.3">
      <c r="H6" s="86"/>
      <c r="I6" s="86"/>
      <c r="J6" s="86"/>
      <c r="K6" s="86"/>
      <c r="L6" s="86"/>
      <c r="M6" s="86"/>
      <c r="N6" s="87"/>
    </row>
    <row r="7" spans="2:213" s="24" customFormat="1" ht="24.75" customHeight="1" x14ac:dyDescent="0.25">
      <c r="B7" s="456" t="s">
        <v>6</v>
      </c>
      <c r="C7" s="457"/>
      <c r="D7" s="457"/>
      <c r="E7" s="457"/>
      <c r="F7" s="457"/>
      <c r="G7" s="457"/>
      <c r="H7" s="457"/>
      <c r="I7" s="314" t="s">
        <v>518</v>
      </c>
      <c r="J7" s="314"/>
      <c r="K7" s="314"/>
      <c r="L7" s="314"/>
      <c r="M7" s="314"/>
      <c r="N7" s="315"/>
    </row>
    <row r="8" spans="2:213" s="24" customFormat="1" ht="24" customHeight="1" x14ac:dyDescent="0.25">
      <c r="B8" s="458" t="s">
        <v>7</v>
      </c>
      <c r="C8" s="459"/>
      <c r="D8" s="459"/>
      <c r="E8" s="459"/>
      <c r="F8" s="459"/>
      <c r="G8" s="459"/>
      <c r="H8" s="459"/>
      <c r="I8" s="338" t="s">
        <v>519</v>
      </c>
      <c r="J8" s="338"/>
      <c r="K8" s="338"/>
      <c r="L8" s="338"/>
      <c r="M8" s="338"/>
      <c r="N8" s="339"/>
    </row>
    <row r="9" spans="2:213" s="24" customFormat="1" ht="27" customHeight="1" thickBot="1" x14ac:dyDescent="0.3">
      <c r="B9" s="460" t="s">
        <v>8</v>
      </c>
      <c r="C9" s="461"/>
      <c r="D9" s="461"/>
      <c r="E9" s="461"/>
      <c r="F9" s="461"/>
      <c r="G9" s="461"/>
      <c r="H9" s="461"/>
      <c r="I9" s="344" t="s">
        <v>520</v>
      </c>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3.75" thickBot="1" x14ac:dyDescent="0.3">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ht="320.25" customHeight="1" x14ac:dyDescent="0.25">
      <c r="B14" s="442" t="s">
        <v>5</v>
      </c>
      <c r="C14" s="607"/>
      <c r="D14" s="608"/>
      <c r="E14" s="608"/>
      <c r="F14" s="609"/>
      <c r="G14" s="17" t="s">
        <v>521</v>
      </c>
      <c r="H14" s="7" t="s">
        <v>522</v>
      </c>
      <c r="I14" s="11">
        <v>46023</v>
      </c>
      <c r="J14" s="37">
        <v>46387</v>
      </c>
      <c r="K14" s="7" t="s">
        <v>523</v>
      </c>
      <c r="L14" s="17" t="s">
        <v>524</v>
      </c>
      <c r="M14" s="227" t="s">
        <v>525</v>
      </c>
      <c r="N14" s="102"/>
      <c r="O14" s="256" t="s">
        <v>1132</v>
      </c>
      <c r="P14" s="221" t="s">
        <v>1131</v>
      </c>
      <c r="Q14" s="30"/>
      <c r="R14" s="70" t="s">
        <v>1133</v>
      </c>
      <c r="S14" s="31"/>
    </row>
    <row r="15" spans="2:213" ht="90" customHeight="1" x14ac:dyDescent="0.25">
      <c r="B15" s="443"/>
      <c r="C15" s="577"/>
      <c r="D15" s="578"/>
      <c r="E15" s="578"/>
      <c r="F15" s="579"/>
      <c r="G15" s="17" t="s">
        <v>521</v>
      </c>
      <c r="H15" s="7" t="s">
        <v>526</v>
      </c>
      <c r="I15" s="11">
        <v>46023</v>
      </c>
      <c r="J15" s="38">
        <v>46081</v>
      </c>
      <c r="K15" s="7" t="s">
        <v>527</v>
      </c>
      <c r="L15" s="17" t="s">
        <v>101</v>
      </c>
      <c r="M15" s="227" t="s">
        <v>102</v>
      </c>
      <c r="N15" s="102"/>
      <c r="O15" s="62" t="s">
        <v>1085</v>
      </c>
      <c r="P15" s="242" t="s">
        <v>1086</v>
      </c>
      <c r="Q15" s="61"/>
      <c r="R15" s="202" t="s">
        <v>102</v>
      </c>
      <c r="S15" s="63"/>
    </row>
    <row r="16" spans="2:213" ht="81" customHeight="1" x14ac:dyDescent="0.25">
      <c r="B16" s="443"/>
      <c r="C16" s="564"/>
      <c r="D16" s="565"/>
      <c r="E16" s="565"/>
      <c r="F16" s="566"/>
      <c r="G16" s="355" t="s">
        <v>521</v>
      </c>
      <c r="H16" s="364" t="s">
        <v>528</v>
      </c>
      <c r="I16" s="11">
        <v>46023</v>
      </c>
      <c r="J16" s="38">
        <v>46068</v>
      </c>
      <c r="K16" s="364" t="s">
        <v>527</v>
      </c>
      <c r="L16" s="355" t="s">
        <v>381</v>
      </c>
      <c r="M16" s="430">
        <v>1</v>
      </c>
      <c r="N16" s="102"/>
      <c r="O16" s="173" t="s">
        <v>1088</v>
      </c>
      <c r="P16" s="473" t="s">
        <v>1087</v>
      </c>
      <c r="Q16" s="105"/>
      <c r="R16" s="455" t="s">
        <v>1135</v>
      </c>
      <c r="S16" s="107"/>
    </row>
    <row r="17" spans="2:19" ht="49.5" customHeight="1" x14ac:dyDescent="0.25">
      <c r="B17" s="443"/>
      <c r="C17" s="567"/>
      <c r="D17" s="568"/>
      <c r="E17" s="568"/>
      <c r="F17" s="569"/>
      <c r="G17" s="363"/>
      <c r="H17" s="365"/>
      <c r="I17" s="11">
        <v>46069</v>
      </c>
      <c r="J17" s="38">
        <v>46142</v>
      </c>
      <c r="K17" s="365"/>
      <c r="L17" s="363"/>
      <c r="M17" s="431"/>
      <c r="N17" s="102"/>
      <c r="O17" s="173" t="s">
        <v>1089</v>
      </c>
      <c r="P17" s="488"/>
      <c r="Q17" s="105"/>
      <c r="R17" s="454"/>
      <c r="S17" s="107"/>
    </row>
    <row r="18" spans="2:19" ht="49.5" customHeight="1" x14ac:dyDescent="0.25">
      <c r="B18" s="443"/>
      <c r="C18" s="567"/>
      <c r="D18" s="568"/>
      <c r="E18" s="568"/>
      <c r="F18" s="569"/>
      <c r="G18" s="363"/>
      <c r="H18" s="365"/>
      <c r="I18" s="11">
        <v>46143</v>
      </c>
      <c r="J18" s="38">
        <v>46234</v>
      </c>
      <c r="K18" s="365"/>
      <c r="L18" s="363"/>
      <c r="M18" s="431"/>
      <c r="N18" s="102"/>
      <c r="O18" s="173" t="s">
        <v>1134</v>
      </c>
      <c r="P18" s="488"/>
      <c r="Q18" s="105"/>
      <c r="R18" s="454"/>
      <c r="S18" s="107"/>
    </row>
    <row r="19" spans="2:19" ht="49.5" customHeight="1" x14ac:dyDescent="0.25">
      <c r="B19" s="443"/>
      <c r="C19" s="570"/>
      <c r="D19" s="571"/>
      <c r="E19" s="571"/>
      <c r="F19" s="572"/>
      <c r="G19" s="356"/>
      <c r="H19" s="366"/>
      <c r="I19" s="11">
        <v>46235</v>
      </c>
      <c r="J19" s="38">
        <v>46326</v>
      </c>
      <c r="K19" s="366"/>
      <c r="L19" s="356"/>
      <c r="M19" s="432"/>
      <c r="N19" s="102"/>
      <c r="O19" s="257"/>
      <c r="P19" s="489"/>
      <c r="Q19" s="105"/>
      <c r="R19" s="420"/>
      <c r="S19" s="107"/>
    </row>
    <row r="20" spans="2:19" ht="105" customHeight="1" x14ac:dyDescent="0.25">
      <c r="B20" s="443"/>
      <c r="C20" s="577"/>
      <c r="D20" s="578"/>
      <c r="E20" s="578"/>
      <c r="F20" s="579"/>
      <c r="G20" s="17" t="s">
        <v>521</v>
      </c>
      <c r="H20" s="7" t="s">
        <v>529</v>
      </c>
      <c r="I20" s="11">
        <v>46023</v>
      </c>
      <c r="J20" s="38">
        <v>46081</v>
      </c>
      <c r="K20" s="7" t="s">
        <v>530</v>
      </c>
      <c r="L20" s="17" t="s">
        <v>531</v>
      </c>
      <c r="M20" s="227" t="s">
        <v>516</v>
      </c>
      <c r="N20" s="102"/>
      <c r="O20" s="173" t="s">
        <v>1091</v>
      </c>
      <c r="P20" s="242" t="s">
        <v>1092</v>
      </c>
      <c r="Q20" s="105"/>
      <c r="R20" s="179" t="s">
        <v>1093</v>
      </c>
      <c r="S20" s="107"/>
    </row>
    <row r="21" spans="2:19" ht="81" customHeight="1" x14ac:dyDescent="0.25">
      <c r="B21" s="443"/>
      <c r="C21" s="564"/>
      <c r="D21" s="565"/>
      <c r="E21" s="565"/>
      <c r="F21" s="566"/>
      <c r="G21" s="355" t="s">
        <v>521</v>
      </c>
      <c r="H21" s="364" t="s">
        <v>532</v>
      </c>
      <c r="I21" s="11">
        <v>46023</v>
      </c>
      <c r="J21" s="41">
        <v>46062</v>
      </c>
      <c r="K21" s="7" t="s">
        <v>111</v>
      </c>
      <c r="L21" s="355" t="s">
        <v>381</v>
      </c>
      <c r="M21" s="430">
        <v>1</v>
      </c>
      <c r="N21" s="102"/>
      <c r="O21" s="173" t="s">
        <v>1095</v>
      </c>
      <c r="P21" s="473" t="s">
        <v>1097</v>
      </c>
      <c r="Q21" s="105"/>
      <c r="R21" s="453" t="s">
        <v>1098</v>
      </c>
      <c r="S21" s="107"/>
    </row>
    <row r="22" spans="2:19" ht="49.5" x14ac:dyDescent="0.25">
      <c r="B22" s="443"/>
      <c r="C22" s="567"/>
      <c r="D22" s="568"/>
      <c r="E22" s="568"/>
      <c r="F22" s="569"/>
      <c r="G22" s="363"/>
      <c r="H22" s="365"/>
      <c r="I22" s="11">
        <v>46063</v>
      </c>
      <c r="J22" s="41">
        <v>46157</v>
      </c>
      <c r="K22" s="7" t="s">
        <v>111</v>
      </c>
      <c r="L22" s="363"/>
      <c r="M22" s="431"/>
      <c r="N22" s="102"/>
      <c r="O22" s="173" t="s">
        <v>1096</v>
      </c>
      <c r="P22" s="474"/>
      <c r="Q22" s="105"/>
      <c r="R22" s="454"/>
      <c r="S22" s="107"/>
    </row>
    <row r="23" spans="2:19" ht="49.5" x14ac:dyDescent="0.25">
      <c r="B23" s="443"/>
      <c r="C23" s="567"/>
      <c r="D23" s="568"/>
      <c r="E23" s="568"/>
      <c r="F23" s="569"/>
      <c r="G23" s="363"/>
      <c r="H23" s="365"/>
      <c r="I23" s="11">
        <v>46158</v>
      </c>
      <c r="J23" s="41">
        <v>46244</v>
      </c>
      <c r="K23" s="7" t="s">
        <v>111</v>
      </c>
      <c r="L23" s="363"/>
      <c r="M23" s="431"/>
      <c r="N23" s="102"/>
      <c r="O23" s="257" t="s">
        <v>814</v>
      </c>
      <c r="P23" s="474"/>
      <c r="Q23" s="105"/>
      <c r="R23" s="454"/>
      <c r="S23" s="107"/>
    </row>
    <row r="24" spans="2:19" ht="49.5" x14ac:dyDescent="0.25">
      <c r="B24" s="443"/>
      <c r="C24" s="570"/>
      <c r="D24" s="571"/>
      <c r="E24" s="571"/>
      <c r="F24" s="572"/>
      <c r="G24" s="356"/>
      <c r="H24" s="366"/>
      <c r="I24" s="11"/>
      <c r="J24" s="41"/>
      <c r="K24" s="7" t="s">
        <v>111</v>
      </c>
      <c r="L24" s="356"/>
      <c r="M24" s="432"/>
      <c r="N24" s="102"/>
      <c r="O24" s="257"/>
      <c r="P24" s="475"/>
      <c r="Q24" s="105"/>
      <c r="R24" s="420"/>
      <c r="S24" s="107"/>
    </row>
    <row r="25" spans="2:19" ht="49.5" x14ac:dyDescent="0.25">
      <c r="B25" s="443"/>
      <c r="C25" s="564"/>
      <c r="D25" s="565"/>
      <c r="E25" s="565"/>
      <c r="F25" s="566"/>
      <c r="G25" s="355" t="s">
        <v>521</v>
      </c>
      <c r="H25" s="364" t="s">
        <v>533</v>
      </c>
      <c r="I25" s="11">
        <v>46023</v>
      </c>
      <c r="J25" s="41">
        <v>46062</v>
      </c>
      <c r="K25" s="7" t="s">
        <v>111</v>
      </c>
      <c r="L25" s="355" t="s">
        <v>381</v>
      </c>
      <c r="M25" s="430">
        <v>1</v>
      </c>
      <c r="N25" s="102"/>
      <c r="O25" s="173" t="s">
        <v>1095</v>
      </c>
      <c r="P25" s="473" t="s">
        <v>1099</v>
      </c>
      <c r="Q25" s="105"/>
      <c r="R25" s="453" t="s">
        <v>1098</v>
      </c>
      <c r="S25" s="107"/>
    </row>
    <row r="26" spans="2:19" ht="49.5" x14ac:dyDescent="0.25">
      <c r="B26" s="443"/>
      <c r="C26" s="567"/>
      <c r="D26" s="568"/>
      <c r="E26" s="568"/>
      <c r="F26" s="569"/>
      <c r="G26" s="363"/>
      <c r="H26" s="365"/>
      <c r="I26" s="11">
        <v>46063</v>
      </c>
      <c r="J26" s="41">
        <v>46157</v>
      </c>
      <c r="K26" s="7" t="s">
        <v>111</v>
      </c>
      <c r="L26" s="363"/>
      <c r="M26" s="431"/>
      <c r="N26" s="102"/>
      <c r="O26" s="173" t="s">
        <v>1096</v>
      </c>
      <c r="P26" s="474"/>
      <c r="Q26" s="105"/>
      <c r="R26" s="454"/>
      <c r="S26" s="107"/>
    </row>
    <row r="27" spans="2:19" ht="49.5" x14ac:dyDescent="0.25">
      <c r="B27" s="443"/>
      <c r="C27" s="567"/>
      <c r="D27" s="568"/>
      <c r="E27" s="568"/>
      <c r="F27" s="569"/>
      <c r="G27" s="363"/>
      <c r="H27" s="365"/>
      <c r="I27" s="11">
        <v>46158</v>
      </c>
      <c r="J27" s="41">
        <v>46244</v>
      </c>
      <c r="K27" s="7" t="s">
        <v>111</v>
      </c>
      <c r="L27" s="363"/>
      <c r="M27" s="431"/>
      <c r="N27" s="102"/>
      <c r="O27" s="257" t="s">
        <v>814</v>
      </c>
      <c r="P27" s="474"/>
      <c r="Q27" s="105"/>
      <c r="R27" s="454"/>
      <c r="S27" s="107"/>
    </row>
    <row r="28" spans="2:19" ht="49.5" x14ac:dyDescent="0.25">
      <c r="B28" s="443"/>
      <c r="C28" s="570"/>
      <c r="D28" s="571"/>
      <c r="E28" s="571"/>
      <c r="F28" s="572"/>
      <c r="G28" s="356"/>
      <c r="H28" s="366"/>
      <c r="I28" s="11"/>
      <c r="J28" s="41"/>
      <c r="K28" s="7" t="s">
        <v>111</v>
      </c>
      <c r="L28" s="356"/>
      <c r="M28" s="432"/>
      <c r="N28" s="102"/>
      <c r="O28" s="257"/>
      <c r="P28" s="475"/>
      <c r="Q28" s="105"/>
      <c r="R28" s="420"/>
      <c r="S28" s="107"/>
    </row>
    <row r="29" spans="2:19" ht="68.25" customHeight="1" x14ac:dyDescent="0.25">
      <c r="B29" s="443"/>
      <c r="C29" s="577"/>
      <c r="D29" s="578"/>
      <c r="E29" s="578"/>
      <c r="F29" s="579"/>
      <c r="G29" s="17" t="s">
        <v>521</v>
      </c>
      <c r="H29" s="7" t="s">
        <v>534</v>
      </c>
      <c r="I29" s="11">
        <v>46023</v>
      </c>
      <c r="J29" s="41">
        <v>46052</v>
      </c>
      <c r="K29" s="7" t="s">
        <v>535</v>
      </c>
      <c r="L29" s="17" t="s">
        <v>101</v>
      </c>
      <c r="M29" s="227" t="s">
        <v>102</v>
      </c>
      <c r="N29" s="102"/>
      <c r="O29" s="173" t="s">
        <v>1100</v>
      </c>
      <c r="P29" s="473" t="s">
        <v>1101</v>
      </c>
      <c r="Q29" s="105"/>
      <c r="R29" s="179" t="s">
        <v>1093</v>
      </c>
      <c r="S29" s="107"/>
    </row>
    <row r="30" spans="2:19" ht="75.75" customHeight="1" x14ac:dyDescent="0.25">
      <c r="B30" s="443"/>
      <c r="C30" s="577"/>
      <c r="D30" s="578"/>
      <c r="E30" s="578"/>
      <c r="F30" s="579"/>
      <c r="G30" s="17" t="s">
        <v>521</v>
      </c>
      <c r="H30" s="7" t="s">
        <v>536</v>
      </c>
      <c r="I30" s="11">
        <v>46023</v>
      </c>
      <c r="J30" s="41">
        <v>46052</v>
      </c>
      <c r="K30" s="7" t="s">
        <v>535</v>
      </c>
      <c r="L30" s="17" t="s">
        <v>101</v>
      </c>
      <c r="M30" s="227" t="s">
        <v>102</v>
      </c>
      <c r="N30" s="102"/>
      <c r="O30" s="173" t="s">
        <v>1102</v>
      </c>
      <c r="P30" s="489"/>
      <c r="Q30" s="105"/>
      <c r="R30" s="179" t="s">
        <v>1093</v>
      </c>
      <c r="S30" s="107"/>
    </row>
    <row r="31" spans="2:19" ht="49.5" customHeight="1" x14ac:dyDescent="0.25">
      <c r="B31" s="443"/>
      <c r="C31" s="564"/>
      <c r="D31" s="565"/>
      <c r="E31" s="565"/>
      <c r="F31" s="566"/>
      <c r="G31" s="355" t="s">
        <v>521</v>
      </c>
      <c r="H31" s="610" t="s">
        <v>1094</v>
      </c>
      <c r="I31" s="11">
        <v>46023</v>
      </c>
      <c r="J31" s="41">
        <v>46027</v>
      </c>
      <c r="K31" s="364" t="s">
        <v>535</v>
      </c>
      <c r="L31" s="355" t="s">
        <v>381</v>
      </c>
      <c r="M31" s="362">
        <v>1</v>
      </c>
      <c r="N31" s="102"/>
      <c r="O31" s="257"/>
      <c r="P31" s="105"/>
      <c r="Q31" s="105"/>
      <c r="R31" s="164"/>
      <c r="S31" s="107"/>
    </row>
    <row r="32" spans="2:19" ht="49.5" customHeight="1" x14ac:dyDescent="0.25">
      <c r="B32" s="443"/>
      <c r="C32" s="567"/>
      <c r="D32" s="568"/>
      <c r="E32" s="568"/>
      <c r="F32" s="569"/>
      <c r="G32" s="363"/>
      <c r="H32" s="611"/>
      <c r="I32" s="11">
        <v>46028</v>
      </c>
      <c r="J32" s="41">
        <v>46117</v>
      </c>
      <c r="K32" s="365"/>
      <c r="L32" s="363"/>
      <c r="M32" s="363"/>
      <c r="N32" s="102"/>
      <c r="O32" s="257"/>
      <c r="P32" s="105"/>
      <c r="Q32" s="105"/>
      <c r="R32" s="164"/>
      <c r="S32" s="107"/>
    </row>
    <row r="33" spans="2:19" ht="49.5" customHeight="1" x14ac:dyDescent="0.25">
      <c r="B33" s="443"/>
      <c r="C33" s="567"/>
      <c r="D33" s="568"/>
      <c r="E33" s="568"/>
      <c r="F33" s="569"/>
      <c r="G33" s="363"/>
      <c r="H33" s="611"/>
      <c r="I33" s="11">
        <v>46118</v>
      </c>
      <c r="J33" s="38">
        <v>46208</v>
      </c>
      <c r="K33" s="365"/>
      <c r="L33" s="363"/>
      <c r="M33" s="363"/>
      <c r="N33" s="102"/>
      <c r="O33" s="257"/>
      <c r="P33" s="105"/>
      <c r="Q33" s="105"/>
      <c r="R33" s="164"/>
      <c r="S33" s="107"/>
    </row>
    <row r="34" spans="2:19" ht="49.5" customHeight="1" x14ac:dyDescent="0.25">
      <c r="B34" s="443"/>
      <c r="C34" s="570"/>
      <c r="D34" s="571"/>
      <c r="E34" s="571"/>
      <c r="F34" s="572"/>
      <c r="G34" s="356"/>
      <c r="H34" s="612"/>
      <c r="I34" s="11">
        <v>46209</v>
      </c>
      <c r="J34" s="38">
        <v>46300</v>
      </c>
      <c r="K34" s="366"/>
      <c r="L34" s="356"/>
      <c r="M34" s="356"/>
      <c r="N34" s="102"/>
      <c r="O34" s="257"/>
      <c r="P34" s="105"/>
      <c r="Q34" s="105"/>
      <c r="R34" s="164"/>
      <c r="S34" s="107"/>
    </row>
    <row r="35" spans="2:19" ht="96.75" customHeight="1" x14ac:dyDescent="0.25">
      <c r="B35" s="443"/>
      <c r="C35" s="577"/>
      <c r="D35" s="578"/>
      <c r="E35" s="578"/>
      <c r="F35" s="579"/>
      <c r="G35" s="17" t="s">
        <v>521</v>
      </c>
      <c r="H35" s="7" t="s">
        <v>537</v>
      </c>
      <c r="I35" s="11">
        <v>46023</v>
      </c>
      <c r="J35" s="38">
        <v>46142</v>
      </c>
      <c r="K35" s="7" t="s">
        <v>538</v>
      </c>
      <c r="L35" s="17" t="s">
        <v>101</v>
      </c>
      <c r="M35" s="227" t="s">
        <v>102</v>
      </c>
      <c r="N35" s="102"/>
      <c r="O35" s="173" t="s">
        <v>1103</v>
      </c>
      <c r="P35" s="242" t="s">
        <v>1104</v>
      </c>
      <c r="Q35" s="105"/>
      <c r="R35" s="179" t="s">
        <v>1093</v>
      </c>
      <c r="S35" s="107"/>
    </row>
    <row r="36" spans="2:19" ht="102.75" customHeight="1" x14ac:dyDescent="0.25">
      <c r="B36" s="443"/>
      <c r="C36" s="577"/>
      <c r="D36" s="578"/>
      <c r="E36" s="578"/>
      <c r="F36" s="579"/>
      <c r="G36" s="17" t="s">
        <v>521</v>
      </c>
      <c r="H36" s="7" t="s">
        <v>539</v>
      </c>
      <c r="I36" s="11">
        <v>46023</v>
      </c>
      <c r="J36" s="38">
        <v>46142</v>
      </c>
      <c r="K36" s="7" t="s">
        <v>540</v>
      </c>
      <c r="L36" s="17" t="s">
        <v>101</v>
      </c>
      <c r="M36" s="227" t="s">
        <v>102</v>
      </c>
      <c r="N36" s="102"/>
      <c r="O36" s="173" t="s">
        <v>1105</v>
      </c>
      <c r="P36" s="242" t="s">
        <v>1106</v>
      </c>
      <c r="Q36" s="105"/>
      <c r="R36" s="179" t="s">
        <v>1093</v>
      </c>
      <c r="S36" s="107"/>
    </row>
    <row r="37" spans="2:19" ht="114.75" customHeight="1" x14ac:dyDescent="0.25">
      <c r="B37" s="443"/>
      <c r="C37" s="577"/>
      <c r="D37" s="578"/>
      <c r="E37" s="578"/>
      <c r="F37" s="579"/>
      <c r="G37" s="17" t="s">
        <v>521</v>
      </c>
      <c r="H37" s="7" t="s">
        <v>541</v>
      </c>
      <c r="I37" s="11">
        <v>46023</v>
      </c>
      <c r="J37" s="38">
        <v>46142</v>
      </c>
      <c r="K37" s="7" t="s">
        <v>542</v>
      </c>
      <c r="L37" s="17" t="s">
        <v>101</v>
      </c>
      <c r="M37" s="227" t="s">
        <v>102</v>
      </c>
      <c r="N37" s="102"/>
      <c r="O37" s="173" t="s">
        <v>1107</v>
      </c>
      <c r="P37" s="242" t="s">
        <v>1108</v>
      </c>
      <c r="Q37" s="105"/>
      <c r="R37" s="179" t="s">
        <v>1093</v>
      </c>
      <c r="S37" s="107"/>
    </row>
    <row r="38" spans="2:19" ht="51" customHeight="1" x14ac:dyDescent="0.25">
      <c r="B38" s="443"/>
      <c r="C38" s="564"/>
      <c r="D38" s="565"/>
      <c r="E38" s="565"/>
      <c r="F38" s="566"/>
      <c r="G38" s="355" t="s">
        <v>521</v>
      </c>
      <c r="H38" s="364" t="s">
        <v>543</v>
      </c>
      <c r="I38" s="11">
        <v>46023</v>
      </c>
      <c r="J38" s="38">
        <v>46073</v>
      </c>
      <c r="K38" s="364" t="s">
        <v>544</v>
      </c>
      <c r="L38" s="355" t="s">
        <v>381</v>
      </c>
      <c r="M38" s="430">
        <v>1</v>
      </c>
      <c r="N38" s="102"/>
      <c r="O38" s="173" t="s">
        <v>1109</v>
      </c>
      <c r="P38" s="473" t="s">
        <v>1111</v>
      </c>
      <c r="Q38" s="105"/>
      <c r="R38" s="453" t="s">
        <v>1113</v>
      </c>
      <c r="S38" s="107"/>
    </row>
    <row r="39" spans="2:19" ht="49.5" customHeight="1" x14ac:dyDescent="0.25">
      <c r="B39" s="443"/>
      <c r="C39" s="567"/>
      <c r="D39" s="568"/>
      <c r="E39" s="568"/>
      <c r="F39" s="569"/>
      <c r="G39" s="363"/>
      <c r="H39" s="365"/>
      <c r="I39" s="11">
        <v>46074</v>
      </c>
      <c r="J39" s="38">
        <v>46132</v>
      </c>
      <c r="K39" s="365"/>
      <c r="L39" s="363"/>
      <c r="M39" s="431"/>
      <c r="N39" s="102"/>
      <c r="O39" s="173" t="s">
        <v>1110</v>
      </c>
      <c r="P39" s="488"/>
      <c r="Q39" s="105"/>
      <c r="R39" s="454"/>
      <c r="S39" s="107"/>
    </row>
    <row r="40" spans="2:19" ht="49.5" customHeight="1" x14ac:dyDescent="0.25">
      <c r="B40" s="443"/>
      <c r="C40" s="567"/>
      <c r="D40" s="568"/>
      <c r="E40" s="568"/>
      <c r="F40" s="569"/>
      <c r="G40" s="363"/>
      <c r="H40" s="365"/>
      <c r="I40" s="11">
        <v>46133</v>
      </c>
      <c r="J40" s="38">
        <v>46223</v>
      </c>
      <c r="K40" s="365"/>
      <c r="L40" s="363"/>
      <c r="M40" s="431"/>
      <c r="N40" s="102"/>
      <c r="O40" s="173" t="s">
        <v>1112</v>
      </c>
      <c r="P40" s="488"/>
      <c r="Q40" s="105"/>
      <c r="R40" s="454"/>
      <c r="S40" s="107"/>
    </row>
    <row r="41" spans="2:19" ht="49.5" customHeight="1" x14ac:dyDescent="0.25">
      <c r="B41" s="443"/>
      <c r="C41" s="570"/>
      <c r="D41" s="571"/>
      <c r="E41" s="571"/>
      <c r="F41" s="572"/>
      <c r="G41" s="356"/>
      <c r="H41" s="366"/>
      <c r="I41" s="11">
        <v>46224</v>
      </c>
      <c r="J41" s="38">
        <v>46315</v>
      </c>
      <c r="K41" s="366"/>
      <c r="L41" s="356"/>
      <c r="M41" s="432"/>
      <c r="N41" s="102"/>
      <c r="O41" s="257"/>
      <c r="P41" s="489"/>
      <c r="Q41" s="105"/>
      <c r="R41" s="420"/>
      <c r="S41" s="107"/>
    </row>
    <row r="42" spans="2:19" ht="61.5" customHeight="1" x14ac:dyDescent="0.25">
      <c r="B42" s="443"/>
      <c r="C42" s="564"/>
      <c r="D42" s="565"/>
      <c r="E42" s="565"/>
      <c r="F42" s="566"/>
      <c r="G42" s="355" t="s">
        <v>521</v>
      </c>
      <c r="H42" s="355" t="s">
        <v>545</v>
      </c>
      <c r="I42" s="11">
        <v>46023</v>
      </c>
      <c r="J42" s="38">
        <v>46042</v>
      </c>
      <c r="K42" s="7" t="s">
        <v>546</v>
      </c>
      <c r="L42" s="355" t="s">
        <v>547</v>
      </c>
      <c r="M42" s="430">
        <v>1</v>
      </c>
      <c r="N42" s="102"/>
      <c r="O42" s="173" t="s">
        <v>1120</v>
      </c>
      <c r="P42" s="473" t="s">
        <v>1121</v>
      </c>
      <c r="Q42" s="105"/>
      <c r="R42" s="453" t="s">
        <v>1122</v>
      </c>
      <c r="S42" s="107"/>
    </row>
    <row r="43" spans="2:19" ht="59.25" customHeight="1" x14ac:dyDescent="0.25">
      <c r="B43" s="443"/>
      <c r="C43" s="567"/>
      <c r="D43" s="568"/>
      <c r="E43" s="568"/>
      <c r="F43" s="569"/>
      <c r="G43" s="363"/>
      <c r="H43" s="363"/>
      <c r="I43" s="11">
        <v>46043</v>
      </c>
      <c r="J43" s="38">
        <v>46071</v>
      </c>
      <c r="K43" s="7" t="s">
        <v>546</v>
      </c>
      <c r="L43" s="363"/>
      <c r="M43" s="431"/>
      <c r="N43" s="102"/>
      <c r="O43" s="173" t="s">
        <v>1114</v>
      </c>
      <c r="P43" s="488"/>
      <c r="Q43" s="105"/>
      <c r="R43" s="454"/>
      <c r="S43" s="107"/>
    </row>
    <row r="44" spans="2:19" ht="57.75" customHeight="1" x14ac:dyDescent="0.25">
      <c r="B44" s="443"/>
      <c r="C44" s="567"/>
      <c r="D44" s="568"/>
      <c r="E44" s="568"/>
      <c r="F44" s="569"/>
      <c r="G44" s="363"/>
      <c r="H44" s="363"/>
      <c r="I44" s="11">
        <v>46072</v>
      </c>
      <c r="J44" s="38">
        <v>46099</v>
      </c>
      <c r="K44" s="7" t="s">
        <v>546</v>
      </c>
      <c r="L44" s="363"/>
      <c r="M44" s="431"/>
      <c r="N44" s="102"/>
      <c r="O44" s="173" t="s">
        <v>1115</v>
      </c>
      <c r="P44" s="488"/>
      <c r="Q44" s="105"/>
      <c r="R44" s="454"/>
      <c r="S44" s="107"/>
    </row>
    <row r="45" spans="2:19" ht="59.25" customHeight="1" x14ac:dyDescent="0.25">
      <c r="B45" s="443"/>
      <c r="C45" s="567"/>
      <c r="D45" s="568"/>
      <c r="E45" s="568"/>
      <c r="F45" s="569"/>
      <c r="G45" s="363"/>
      <c r="H45" s="363"/>
      <c r="I45" s="11">
        <v>46100</v>
      </c>
      <c r="J45" s="38">
        <v>46128</v>
      </c>
      <c r="K45" s="7" t="s">
        <v>546</v>
      </c>
      <c r="L45" s="363"/>
      <c r="M45" s="431"/>
      <c r="N45" s="102"/>
      <c r="O45" s="173" t="s">
        <v>1116</v>
      </c>
      <c r="P45" s="488"/>
      <c r="Q45" s="105"/>
      <c r="R45" s="454"/>
      <c r="S45" s="107"/>
    </row>
    <row r="46" spans="2:19" ht="60" customHeight="1" x14ac:dyDescent="0.25">
      <c r="B46" s="443"/>
      <c r="C46" s="567"/>
      <c r="D46" s="568"/>
      <c r="E46" s="568"/>
      <c r="F46" s="569"/>
      <c r="G46" s="363"/>
      <c r="H46" s="363"/>
      <c r="I46" s="11">
        <v>46129</v>
      </c>
      <c r="J46" s="38">
        <v>46161</v>
      </c>
      <c r="K46" s="7" t="s">
        <v>546</v>
      </c>
      <c r="L46" s="363"/>
      <c r="M46" s="431"/>
      <c r="N46" s="102"/>
      <c r="O46" s="173" t="s">
        <v>1117</v>
      </c>
      <c r="P46" s="488"/>
      <c r="Q46" s="105"/>
      <c r="R46" s="454"/>
      <c r="S46" s="107"/>
    </row>
    <row r="47" spans="2:19" ht="61.5" customHeight="1" x14ac:dyDescent="0.25">
      <c r="B47" s="443"/>
      <c r="C47" s="567"/>
      <c r="D47" s="568"/>
      <c r="E47" s="568"/>
      <c r="F47" s="569"/>
      <c r="G47" s="363"/>
      <c r="H47" s="363"/>
      <c r="I47" s="11">
        <v>46162</v>
      </c>
      <c r="J47" s="38">
        <v>46191</v>
      </c>
      <c r="K47" s="7" t="s">
        <v>546</v>
      </c>
      <c r="L47" s="363"/>
      <c r="M47" s="431"/>
      <c r="N47" s="102"/>
      <c r="O47" s="173" t="s">
        <v>1118</v>
      </c>
      <c r="P47" s="488"/>
      <c r="Q47" s="105"/>
      <c r="R47" s="454"/>
      <c r="S47" s="107"/>
    </row>
    <row r="48" spans="2:19" ht="61.5" customHeight="1" x14ac:dyDescent="0.25">
      <c r="B48" s="443"/>
      <c r="C48" s="567"/>
      <c r="D48" s="568"/>
      <c r="E48" s="568"/>
      <c r="F48" s="569"/>
      <c r="G48" s="363"/>
      <c r="H48" s="363"/>
      <c r="I48" s="11">
        <v>46192</v>
      </c>
      <c r="J48" s="38">
        <v>46219</v>
      </c>
      <c r="K48" s="7" t="s">
        <v>546</v>
      </c>
      <c r="L48" s="363"/>
      <c r="M48" s="431"/>
      <c r="N48" s="102"/>
      <c r="O48" s="173" t="s">
        <v>1119</v>
      </c>
      <c r="P48" s="488"/>
      <c r="Q48" s="105"/>
      <c r="R48" s="454"/>
      <c r="S48" s="107"/>
    </row>
    <row r="49" spans="2:19" ht="61.5" customHeight="1" x14ac:dyDescent="0.25">
      <c r="B49" s="443"/>
      <c r="C49" s="567"/>
      <c r="D49" s="568"/>
      <c r="E49" s="568"/>
      <c r="F49" s="569"/>
      <c r="G49" s="363"/>
      <c r="H49" s="363"/>
      <c r="I49" s="11">
        <v>46220</v>
      </c>
      <c r="J49" s="38">
        <v>46254</v>
      </c>
      <c r="K49" s="7" t="s">
        <v>546</v>
      </c>
      <c r="L49" s="363"/>
      <c r="M49" s="431"/>
      <c r="N49" s="102"/>
      <c r="O49" s="173" t="s">
        <v>814</v>
      </c>
      <c r="P49" s="488"/>
      <c r="Q49" s="105"/>
      <c r="R49" s="454"/>
      <c r="S49" s="107"/>
    </row>
    <row r="50" spans="2:19" ht="66.75" customHeight="1" x14ac:dyDescent="0.25">
      <c r="B50" s="443"/>
      <c r="C50" s="567"/>
      <c r="D50" s="568"/>
      <c r="E50" s="568"/>
      <c r="F50" s="569"/>
      <c r="G50" s="363"/>
      <c r="H50" s="363"/>
      <c r="I50" s="11">
        <v>46255</v>
      </c>
      <c r="J50" s="38">
        <v>46281</v>
      </c>
      <c r="K50" s="7" t="s">
        <v>546</v>
      </c>
      <c r="L50" s="363"/>
      <c r="M50" s="431"/>
      <c r="N50" s="102"/>
      <c r="O50" s="257"/>
      <c r="P50" s="488"/>
      <c r="Q50" s="105"/>
      <c r="R50" s="454"/>
      <c r="S50" s="107"/>
    </row>
    <row r="51" spans="2:19" ht="61.5" customHeight="1" x14ac:dyDescent="0.25">
      <c r="B51" s="443"/>
      <c r="C51" s="567"/>
      <c r="D51" s="568"/>
      <c r="E51" s="568"/>
      <c r="F51" s="569"/>
      <c r="G51" s="363"/>
      <c r="H51" s="363"/>
      <c r="I51" s="11">
        <v>46282</v>
      </c>
      <c r="J51" s="38">
        <v>46312</v>
      </c>
      <c r="K51" s="7" t="s">
        <v>546</v>
      </c>
      <c r="L51" s="363"/>
      <c r="M51" s="431"/>
      <c r="N51" s="102"/>
      <c r="O51" s="257"/>
      <c r="P51" s="488"/>
      <c r="Q51" s="105"/>
      <c r="R51" s="454"/>
      <c r="S51" s="107"/>
    </row>
    <row r="52" spans="2:19" ht="65.25" customHeight="1" x14ac:dyDescent="0.25">
      <c r="B52" s="443"/>
      <c r="C52" s="567"/>
      <c r="D52" s="568"/>
      <c r="E52" s="568"/>
      <c r="F52" s="569"/>
      <c r="G52" s="363"/>
      <c r="H52" s="363"/>
      <c r="I52" s="11">
        <v>46313</v>
      </c>
      <c r="J52" s="38">
        <v>46346</v>
      </c>
      <c r="K52" s="7" t="s">
        <v>546</v>
      </c>
      <c r="L52" s="363"/>
      <c r="M52" s="431"/>
      <c r="N52" s="102"/>
      <c r="O52" s="257"/>
      <c r="P52" s="488"/>
      <c r="Q52" s="105"/>
      <c r="R52" s="454"/>
      <c r="S52" s="107"/>
    </row>
    <row r="53" spans="2:19" ht="60.75" customHeight="1" x14ac:dyDescent="0.25">
      <c r="B53" s="443"/>
      <c r="C53" s="570"/>
      <c r="D53" s="571"/>
      <c r="E53" s="571"/>
      <c r="F53" s="572"/>
      <c r="G53" s="356"/>
      <c r="H53" s="356"/>
      <c r="I53" s="11">
        <v>46347</v>
      </c>
      <c r="J53" s="38">
        <v>46373</v>
      </c>
      <c r="K53" s="7" t="s">
        <v>546</v>
      </c>
      <c r="L53" s="356"/>
      <c r="M53" s="432"/>
      <c r="N53" s="102"/>
      <c r="O53" s="257"/>
      <c r="P53" s="489"/>
      <c r="Q53" s="105"/>
      <c r="R53" s="420"/>
      <c r="S53" s="107"/>
    </row>
    <row r="54" spans="2:19" ht="51" customHeight="1" x14ac:dyDescent="0.25">
      <c r="B54" s="443"/>
      <c r="C54" s="564"/>
      <c r="D54" s="565"/>
      <c r="E54" s="565"/>
      <c r="F54" s="566"/>
      <c r="G54" s="355" t="s">
        <v>521</v>
      </c>
      <c r="H54" s="364" t="s">
        <v>548</v>
      </c>
      <c r="I54" s="11">
        <v>46023</v>
      </c>
      <c r="J54" s="38">
        <v>46035</v>
      </c>
      <c r="K54" s="364" t="s">
        <v>549</v>
      </c>
      <c r="L54" s="355" t="s">
        <v>547</v>
      </c>
      <c r="M54" s="430">
        <v>1</v>
      </c>
      <c r="N54" s="102"/>
      <c r="O54" s="173" t="s">
        <v>1123</v>
      </c>
      <c r="P54" s="473" t="s">
        <v>1130</v>
      </c>
      <c r="Q54" s="105"/>
      <c r="R54" s="453" t="s">
        <v>1122</v>
      </c>
      <c r="S54" s="107"/>
    </row>
    <row r="55" spans="2:19" ht="51.75" customHeight="1" x14ac:dyDescent="0.25">
      <c r="B55" s="443"/>
      <c r="C55" s="567"/>
      <c r="D55" s="568"/>
      <c r="E55" s="568"/>
      <c r="F55" s="569"/>
      <c r="G55" s="363"/>
      <c r="H55" s="365"/>
      <c r="I55" s="11">
        <v>46036</v>
      </c>
      <c r="J55" s="38">
        <v>46063</v>
      </c>
      <c r="K55" s="365"/>
      <c r="L55" s="363"/>
      <c r="M55" s="431"/>
      <c r="N55" s="102"/>
      <c r="O55" s="173" t="s">
        <v>1124</v>
      </c>
      <c r="P55" s="488"/>
      <c r="Q55" s="105"/>
      <c r="R55" s="454"/>
      <c r="S55" s="107"/>
    </row>
    <row r="56" spans="2:19" ht="36.75" customHeight="1" x14ac:dyDescent="0.25">
      <c r="B56" s="443"/>
      <c r="C56" s="567"/>
      <c r="D56" s="568"/>
      <c r="E56" s="568"/>
      <c r="F56" s="569"/>
      <c r="G56" s="363"/>
      <c r="H56" s="365"/>
      <c r="I56" s="11">
        <v>46064</v>
      </c>
      <c r="J56" s="38">
        <v>46091</v>
      </c>
      <c r="K56" s="365"/>
      <c r="L56" s="363"/>
      <c r="M56" s="431"/>
      <c r="N56" s="102"/>
      <c r="O56" s="173" t="s">
        <v>1125</v>
      </c>
      <c r="P56" s="488"/>
      <c r="Q56" s="105"/>
      <c r="R56" s="454"/>
      <c r="S56" s="107"/>
    </row>
    <row r="57" spans="2:19" ht="45" customHeight="1" x14ac:dyDescent="0.25">
      <c r="B57" s="443"/>
      <c r="C57" s="567"/>
      <c r="D57" s="568"/>
      <c r="E57" s="568"/>
      <c r="F57" s="569"/>
      <c r="G57" s="363"/>
      <c r="H57" s="365"/>
      <c r="I57" s="11">
        <v>46064</v>
      </c>
      <c r="J57" s="38">
        <v>46122</v>
      </c>
      <c r="K57" s="365"/>
      <c r="L57" s="363"/>
      <c r="M57" s="431"/>
      <c r="N57" s="102"/>
      <c r="O57" s="173" t="s">
        <v>1126</v>
      </c>
      <c r="P57" s="488"/>
      <c r="Q57" s="105"/>
      <c r="R57" s="454"/>
      <c r="S57" s="107"/>
    </row>
    <row r="58" spans="2:19" ht="47.25" customHeight="1" x14ac:dyDescent="0.25">
      <c r="B58" s="443"/>
      <c r="C58" s="567"/>
      <c r="D58" s="568"/>
      <c r="E58" s="568"/>
      <c r="F58" s="569"/>
      <c r="G58" s="363"/>
      <c r="H58" s="365"/>
      <c r="I58" s="11">
        <v>46123</v>
      </c>
      <c r="J58" s="38">
        <v>46153</v>
      </c>
      <c r="K58" s="365"/>
      <c r="L58" s="363"/>
      <c r="M58" s="431"/>
      <c r="N58" s="102"/>
      <c r="O58" s="173" t="s">
        <v>1128</v>
      </c>
      <c r="P58" s="488"/>
      <c r="Q58" s="105"/>
      <c r="R58" s="454"/>
      <c r="S58" s="107"/>
    </row>
    <row r="59" spans="2:19" ht="56.25" customHeight="1" x14ac:dyDescent="0.25">
      <c r="B59" s="443"/>
      <c r="C59" s="567"/>
      <c r="D59" s="568"/>
      <c r="E59" s="568"/>
      <c r="F59" s="569"/>
      <c r="G59" s="363"/>
      <c r="H59" s="365"/>
      <c r="I59" s="11">
        <v>46154</v>
      </c>
      <c r="J59" s="38">
        <v>46183</v>
      </c>
      <c r="K59" s="365"/>
      <c r="L59" s="363"/>
      <c r="M59" s="431"/>
      <c r="N59" s="102"/>
      <c r="O59" s="173" t="s">
        <v>1127</v>
      </c>
      <c r="P59" s="488"/>
      <c r="Q59" s="105"/>
      <c r="R59" s="454"/>
      <c r="S59" s="107"/>
    </row>
    <row r="60" spans="2:19" ht="54.75" customHeight="1" x14ac:dyDescent="0.25">
      <c r="B60" s="443"/>
      <c r="C60" s="567"/>
      <c r="D60" s="568"/>
      <c r="E60" s="568"/>
      <c r="F60" s="569"/>
      <c r="G60" s="363"/>
      <c r="H60" s="365"/>
      <c r="I60" s="11">
        <v>46184</v>
      </c>
      <c r="J60" s="38">
        <v>46213</v>
      </c>
      <c r="K60" s="365"/>
      <c r="L60" s="363"/>
      <c r="M60" s="431"/>
      <c r="N60" s="102"/>
      <c r="O60" s="173" t="s">
        <v>1129</v>
      </c>
      <c r="P60" s="488"/>
      <c r="Q60" s="105"/>
      <c r="R60" s="454"/>
      <c r="S60" s="107"/>
    </row>
    <row r="61" spans="2:19" ht="36.75" customHeight="1" x14ac:dyDescent="0.25">
      <c r="B61" s="443"/>
      <c r="C61" s="567"/>
      <c r="D61" s="568"/>
      <c r="E61" s="568"/>
      <c r="F61" s="569"/>
      <c r="G61" s="363"/>
      <c r="H61" s="365"/>
      <c r="I61" s="11">
        <v>46214</v>
      </c>
      <c r="J61" s="38">
        <v>46244</v>
      </c>
      <c r="K61" s="365"/>
      <c r="L61" s="363"/>
      <c r="M61" s="431"/>
      <c r="N61" s="102"/>
      <c r="O61" s="257" t="s">
        <v>814</v>
      </c>
      <c r="P61" s="488"/>
      <c r="Q61" s="105"/>
      <c r="R61" s="454"/>
      <c r="S61" s="107"/>
    </row>
    <row r="62" spans="2:19" ht="37.5" customHeight="1" x14ac:dyDescent="0.25">
      <c r="B62" s="443"/>
      <c r="C62" s="567"/>
      <c r="D62" s="568"/>
      <c r="E62" s="568"/>
      <c r="F62" s="569"/>
      <c r="G62" s="363"/>
      <c r="H62" s="365"/>
      <c r="I62" s="11">
        <v>46245</v>
      </c>
      <c r="J62" s="38">
        <v>46275</v>
      </c>
      <c r="K62" s="365"/>
      <c r="L62" s="363"/>
      <c r="M62" s="431"/>
      <c r="N62" s="102"/>
      <c r="O62" s="257"/>
      <c r="P62" s="488"/>
      <c r="Q62" s="105"/>
      <c r="R62" s="454"/>
      <c r="S62" s="107"/>
    </row>
    <row r="63" spans="2:19" ht="39" customHeight="1" x14ac:dyDescent="0.25">
      <c r="B63" s="443"/>
      <c r="C63" s="567"/>
      <c r="D63" s="568"/>
      <c r="E63" s="568"/>
      <c r="F63" s="569"/>
      <c r="G63" s="363"/>
      <c r="H63" s="365"/>
      <c r="I63" s="11">
        <v>46276</v>
      </c>
      <c r="J63" s="38">
        <v>46308</v>
      </c>
      <c r="K63" s="365"/>
      <c r="L63" s="363"/>
      <c r="M63" s="431"/>
      <c r="N63" s="102"/>
      <c r="O63" s="257"/>
      <c r="P63" s="488"/>
      <c r="Q63" s="105"/>
      <c r="R63" s="454"/>
      <c r="S63" s="107"/>
    </row>
    <row r="64" spans="2:19" ht="38.25" customHeight="1" x14ac:dyDescent="0.25">
      <c r="B64" s="443"/>
      <c r="C64" s="567"/>
      <c r="D64" s="568"/>
      <c r="E64" s="568"/>
      <c r="F64" s="569"/>
      <c r="G64" s="363"/>
      <c r="H64" s="365"/>
      <c r="I64" s="11">
        <v>46309</v>
      </c>
      <c r="J64" s="38">
        <v>46336</v>
      </c>
      <c r="K64" s="365"/>
      <c r="L64" s="363"/>
      <c r="M64" s="431"/>
      <c r="N64" s="102"/>
      <c r="O64" s="257"/>
      <c r="P64" s="488"/>
      <c r="Q64" s="105"/>
      <c r="R64" s="454"/>
      <c r="S64" s="107"/>
    </row>
    <row r="65" spans="2:19" ht="33" customHeight="1" x14ac:dyDescent="0.25">
      <c r="B65" s="444"/>
      <c r="C65" s="570"/>
      <c r="D65" s="571"/>
      <c r="E65" s="571"/>
      <c r="F65" s="572"/>
      <c r="G65" s="356"/>
      <c r="H65" s="366"/>
      <c r="I65" s="11">
        <v>46337</v>
      </c>
      <c r="J65" s="38">
        <v>46366</v>
      </c>
      <c r="K65" s="366"/>
      <c r="L65" s="356"/>
      <c r="M65" s="432"/>
      <c r="N65" s="102"/>
      <c r="O65" s="257"/>
      <c r="P65" s="489"/>
      <c r="Q65" s="105"/>
      <c r="R65" s="420"/>
      <c r="S65" s="107"/>
    </row>
    <row r="66" spans="2:19" ht="17.25" thickBot="1" x14ac:dyDescent="0.3">
      <c r="B66" s="101"/>
      <c r="C66" s="53"/>
      <c r="D66" s="54"/>
      <c r="E66" s="54"/>
      <c r="F66" s="77"/>
      <c r="G66" s="17"/>
      <c r="H66" s="7"/>
      <c r="I66" s="11"/>
      <c r="J66" s="41"/>
      <c r="K66" s="7"/>
      <c r="L66" s="17"/>
      <c r="M66" s="17"/>
      <c r="N66" s="102"/>
      <c r="O66" s="258"/>
      <c r="P66" s="144"/>
      <c r="Q66" s="144"/>
      <c r="R66" s="262"/>
      <c r="S66" s="145"/>
    </row>
    <row r="67" spans="2:19" ht="21" thickBot="1" x14ac:dyDescent="0.3">
      <c r="B67" s="433" t="s">
        <v>18</v>
      </c>
      <c r="C67" s="434"/>
      <c r="D67" s="434"/>
      <c r="E67" s="434"/>
      <c r="F67" s="434"/>
      <c r="G67" s="434"/>
      <c r="H67" s="434"/>
      <c r="I67" s="434"/>
      <c r="J67" s="434"/>
      <c r="K67" s="434"/>
      <c r="L67" s="434"/>
      <c r="M67" s="435"/>
      <c r="N67" s="104">
        <f>SUM(N1:N14)</f>
        <v>0</v>
      </c>
      <c r="O67" s="259"/>
      <c r="P67" s="147"/>
      <c r="Q67" s="147"/>
      <c r="R67" s="263"/>
      <c r="S67" s="148"/>
    </row>
    <row r="68" spans="2:19" ht="90" customHeight="1" x14ac:dyDescent="0.25">
      <c r="B68" s="402"/>
      <c r="C68" s="403"/>
      <c r="D68" s="403"/>
      <c r="E68" s="403"/>
      <c r="F68" s="403"/>
      <c r="G68" s="403"/>
      <c r="H68" s="403"/>
      <c r="I68" s="403"/>
      <c r="J68" s="403"/>
      <c r="K68" s="403"/>
      <c r="L68" s="403"/>
      <c r="M68" s="403"/>
      <c r="N68" s="404"/>
    </row>
    <row r="69" spans="2:19" ht="21" x14ac:dyDescent="0.25">
      <c r="B69" s="381" t="s">
        <v>19</v>
      </c>
      <c r="C69" s="382"/>
      <c r="D69" s="382"/>
      <c r="E69" s="382"/>
      <c r="F69" s="382"/>
      <c r="G69" s="382"/>
      <c r="H69" s="382" t="s">
        <v>20</v>
      </c>
      <c r="I69" s="382"/>
      <c r="J69" s="382"/>
      <c r="K69" s="382" t="s">
        <v>21</v>
      </c>
      <c r="L69" s="382"/>
      <c r="M69" s="382"/>
      <c r="N69" s="383"/>
    </row>
    <row r="70" spans="2:19" ht="17.25" thickBot="1" x14ac:dyDescent="0.3">
      <c r="B70" s="370" t="s">
        <v>550</v>
      </c>
      <c r="C70" s="371"/>
      <c r="D70" s="371"/>
      <c r="E70" s="371"/>
      <c r="F70" s="371"/>
      <c r="G70" s="371"/>
      <c r="H70" s="371" t="s">
        <v>197</v>
      </c>
      <c r="I70" s="371"/>
      <c r="J70" s="371"/>
      <c r="K70" s="371" t="s">
        <v>104</v>
      </c>
      <c r="L70" s="371"/>
      <c r="M70" s="371"/>
      <c r="N70" s="401"/>
    </row>
  </sheetData>
  <mergeCells count="104">
    <mergeCell ref="P38:P41"/>
    <mergeCell ref="R38:R41"/>
    <mergeCell ref="P42:P53"/>
    <mergeCell ref="R42:R53"/>
    <mergeCell ref="P54:P65"/>
    <mergeCell ref="R54:R65"/>
    <mergeCell ref="P21:P24"/>
    <mergeCell ref="R21:R24"/>
    <mergeCell ref="P25:P28"/>
    <mergeCell ref="R25:R28"/>
    <mergeCell ref="P29:P30"/>
    <mergeCell ref="B7:H7"/>
    <mergeCell ref="I7:N7"/>
    <mergeCell ref="B8:H8"/>
    <mergeCell ref="B2:F5"/>
    <mergeCell ref="G2:N2"/>
    <mergeCell ref="G3:N3"/>
    <mergeCell ref="G4:H4"/>
    <mergeCell ref="I4:J4"/>
    <mergeCell ref="K4:L4"/>
    <mergeCell ref="M4:N4"/>
    <mergeCell ref="G5:H5"/>
    <mergeCell ref="I5:J5"/>
    <mergeCell ref="K5:L5"/>
    <mergeCell ref="M5:N5"/>
    <mergeCell ref="I8:N8"/>
    <mergeCell ref="B10:H10"/>
    <mergeCell ref="I10:N10"/>
    <mergeCell ref="B11:H11"/>
    <mergeCell ref="I11:N11"/>
    <mergeCell ref="B9:H9"/>
    <mergeCell ref="I9:N9"/>
    <mergeCell ref="B12:B13"/>
    <mergeCell ref="C12:F12"/>
    <mergeCell ref="G12:G13"/>
    <mergeCell ref="H12:H13"/>
    <mergeCell ref="I12:J12"/>
    <mergeCell ref="K12:K13"/>
    <mergeCell ref="L12:L13"/>
    <mergeCell ref="M12:M13"/>
    <mergeCell ref="N12:N13"/>
    <mergeCell ref="B14:B65"/>
    <mergeCell ref="C14:F14"/>
    <mergeCell ref="C15:F15"/>
    <mergeCell ref="C16:F19"/>
    <mergeCell ref="G16:G19"/>
    <mergeCell ref="H16:H19"/>
    <mergeCell ref="K16:K19"/>
    <mergeCell ref="C29:F29"/>
    <mergeCell ref="L16:L19"/>
    <mergeCell ref="C30:F30"/>
    <mergeCell ref="C31:F34"/>
    <mergeCell ref="G31:G34"/>
    <mergeCell ref="H31:H34"/>
    <mergeCell ref="K31:K34"/>
    <mergeCell ref="C54:F65"/>
    <mergeCell ref="G54:G65"/>
    <mergeCell ref="H54:H65"/>
    <mergeCell ref="K54:K65"/>
    <mergeCell ref="L54:L65"/>
    <mergeCell ref="C42:F53"/>
    <mergeCell ref="G42:G53"/>
    <mergeCell ref="H42:H53"/>
    <mergeCell ref="L42:L53"/>
    <mergeCell ref="K38:K41"/>
    <mergeCell ref="L38:L41"/>
    <mergeCell ref="M38:M41"/>
    <mergeCell ref="L31:L34"/>
    <mergeCell ref="M16:M19"/>
    <mergeCell ref="C20:F20"/>
    <mergeCell ref="C21:F24"/>
    <mergeCell ref="G21:G24"/>
    <mergeCell ref="H21:H24"/>
    <mergeCell ref="L21:L24"/>
    <mergeCell ref="M21:M24"/>
    <mergeCell ref="C25:F28"/>
    <mergeCell ref="G25:G28"/>
    <mergeCell ref="H25:H28"/>
    <mergeCell ref="L25:L28"/>
    <mergeCell ref="M25:M28"/>
    <mergeCell ref="M42:M53"/>
    <mergeCell ref="P16:P19"/>
    <mergeCell ref="R16:R19"/>
    <mergeCell ref="R12:R13"/>
    <mergeCell ref="S12:S13"/>
    <mergeCell ref="B70:G70"/>
    <mergeCell ref="H70:J70"/>
    <mergeCell ref="K70:N70"/>
    <mergeCell ref="O12:O13"/>
    <mergeCell ref="P12:P13"/>
    <mergeCell ref="Q12:Q13"/>
    <mergeCell ref="M54:M65"/>
    <mergeCell ref="B67:M67"/>
    <mergeCell ref="B68:N68"/>
    <mergeCell ref="B69:G69"/>
    <mergeCell ref="H69:J69"/>
    <mergeCell ref="K69:N69"/>
    <mergeCell ref="M31:M34"/>
    <mergeCell ref="C35:F35"/>
    <mergeCell ref="C36:F36"/>
    <mergeCell ref="C37:F37"/>
    <mergeCell ref="C38:F41"/>
    <mergeCell ref="G38:G41"/>
    <mergeCell ref="H38:H41"/>
  </mergeCells>
  <phoneticPr fontId="13" type="noConversion"/>
  <conditionalFormatting sqref="J14:J66">
    <cfRule type="expression" dxfId="17" priority="1">
      <formula>AND(TODAY()&gt;=I14,TODAY()&gt;J14)</formula>
    </cfRule>
    <cfRule type="expression" dxfId="16" priority="2">
      <formula>AND(TODAY()&gt;=I14,TODAY()&lt;=J14,J14-TODAY()&lt;=30)</formula>
    </cfRule>
    <cfRule type="expression" dxfId="15" priority="3">
      <formula>_xludf.AND(_xludf.TODAY()&gt;=I14, _xludf.TODAY()&lt;=J14-3)</formula>
    </cfRule>
  </conditionalFormatting>
  <hyperlinks>
    <hyperlink ref="P15" r:id="rId1" xr:uid="{0361F3D9-8533-471E-B145-BD591EA6561D}"/>
    <hyperlink ref="P16" r:id="rId2" xr:uid="{AF37598C-4CD7-40F4-A804-D815AB025304}"/>
    <hyperlink ref="P20" r:id="rId3" xr:uid="{E93D212D-FCA6-46CE-B88A-DADAEF89E778}"/>
    <hyperlink ref="P21" r:id="rId4" xr:uid="{ED167234-9DE6-43B0-9E2D-943DFDBC648B}"/>
    <hyperlink ref="P25" r:id="rId5" xr:uid="{06F630EB-65B5-4D65-B71F-6486D66820B4}"/>
    <hyperlink ref="P29" r:id="rId6" xr:uid="{38355C55-8202-4A7C-AB48-1DD64CA9DFB9}"/>
    <hyperlink ref="P35" r:id="rId7" xr:uid="{C20B779A-070C-45C2-B49F-FE49AF429D9D}"/>
    <hyperlink ref="P36" r:id="rId8" xr:uid="{12C96887-4A70-4A96-B5E9-A59649BAAD05}"/>
    <hyperlink ref="P37" r:id="rId9" xr:uid="{C7F09BD1-0297-4F50-9D4B-C39549B0DD63}"/>
    <hyperlink ref="P38" r:id="rId10" xr:uid="{A545072D-3EE0-4A9B-B201-4089A60B0B9A}"/>
    <hyperlink ref="P42" r:id="rId11" xr:uid="{B2CFF1DC-2C6F-4031-AD23-0E6FF0AA019F}"/>
    <hyperlink ref="P54" r:id="rId12" xr:uid="{E117AF19-94B0-46F0-9C5C-E4222E2C9553}"/>
    <hyperlink ref="P14" r:id="rId13" xr:uid="{5C16650D-2349-4876-BDD7-DD0B385E39F6}"/>
  </hyperlinks>
  <pageMargins left="0.7" right="0.7" top="0.75" bottom="0.75" header="0.3" footer="0.3"/>
  <drawing r:id="rId14"/>
  <legacyDrawing r:id="rId15"/>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52988-CD17-466F-B17D-C86231E6A60A}">
  <dimension ref="B1:HE28"/>
  <sheetViews>
    <sheetView topLeftCell="H21" zoomScale="60" zoomScaleNormal="60" workbookViewId="0">
      <selection activeCell="M17" sqref="M17"/>
    </sheetView>
  </sheetViews>
  <sheetFormatPr baseColWidth="10" defaultRowHeight="15" x14ac:dyDescent="0.25"/>
  <cols>
    <col min="1" max="1" width="1.42578125" style="89" customWidth="1"/>
    <col min="2" max="2" width="19.42578125" style="89" customWidth="1"/>
    <col min="3" max="3" width="17.5703125" style="89" customWidth="1"/>
    <col min="4" max="4" width="19.28515625" style="89" customWidth="1"/>
    <col min="5" max="5" width="18.7109375" style="89" customWidth="1"/>
    <col min="6" max="6" width="22.42578125" style="89" customWidth="1"/>
    <col min="7" max="7" width="13.85546875" style="89" customWidth="1"/>
    <col min="8" max="8" width="45.5703125" style="89" customWidth="1"/>
    <col min="9" max="9" width="15.140625" style="89" customWidth="1"/>
    <col min="10" max="10" width="16.5703125" style="89" customWidth="1"/>
    <col min="11" max="11" width="34.28515625" style="89" customWidth="1"/>
    <col min="12" max="12" width="34.140625" style="89" customWidth="1"/>
    <col min="13" max="13" width="13.28515625" style="89" customWidth="1"/>
    <col min="14" max="14" width="19.5703125" style="89" hidden="1" customWidth="1"/>
    <col min="15" max="15" width="61" style="89" customWidth="1"/>
    <col min="16" max="16" width="46.5703125" style="89" customWidth="1"/>
    <col min="17" max="17" width="30.140625" style="89" hidden="1" customWidth="1"/>
    <col min="18" max="19" width="46.5703125" style="89" customWidth="1"/>
    <col min="20" max="16384" width="11.42578125" style="89"/>
  </cols>
  <sheetData>
    <row r="1" spans="2:213" s="24" customFormat="1" ht="13.5" customHeight="1" thickBot="1" x14ac:dyDescent="0.3">
      <c r="N1" s="25"/>
    </row>
    <row r="2" spans="2:213" s="2" customFormat="1" ht="39.75" customHeight="1" thickBot="1" x14ac:dyDescent="0.3">
      <c r="B2" s="407"/>
      <c r="C2" s="408"/>
      <c r="D2" s="408"/>
      <c r="E2" s="408"/>
      <c r="F2" s="409"/>
      <c r="G2" s="327" t="s">
        <v>35</v>
      </c>
      <c r="H2" s="328"/>
      <c r="I2" s="328"/>
      <c r="J2" s="328"/>
      <c r="K2" s="328"/>
      <c r="L2" s="328"/>
      <c r="M2" s="328"/>
      <c r="N2" s="329"/>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row>
    <row r="5" spans="2:213" s="10" customFormat="1" ht="27.75" customHeight="1" thickBot="1" x14ac:dyDescent="0.3">
      <c r="B5" s="413"/>
      <c r="C5" s="414"/>
      <c r="D5" s="414"/>
      <c r="E5" s="414"/>
      <c r="F5" s="415"/>
      <c r="G5" s="335" t="s">
        <v>43</v>
      </c>
      <c r="H5" s="336"/>
      <c r="I5" s="335">
        <v>1</v>
      </c>
      <c r="J5" s="336"/>
      <c r="K5" s="337">
        <v>46113</v>
      </c>
      <c r="L5" s="336"/>
      <c r="M5" s="335">
        <v>1</v>
      </c>
      <c r="N5" s="336"/>
    </row>
    <row r="6" spans="2:213" s="24" customFormat="1" ht="17.25" thickBot="1" x14ac:dyDescent="0.3">
      <c r="H6" s="86"/>
      <c r="I6" s="86"/>
      <c r="J6" s="86"/>
      <c r="K6" s="86"/>
      <c r="L6" s="86"/>
      <c r="M6" s="86"/>
      <c r="N6" s="87"/>
    </row>
    <row r="7" spans="2:213" s="24" customFormat="1" ht="24.75" customHeight="1" x14ac:dyDescent="0.25">
      <c r="B7" s="456" t="s">
        <v>6</v>
      </c>
      <c r="C7" s="457"/>
      <c r="D7" s="457"/>
      <c r="E7" s="457"/>
      <c r="F7" s="457"/>
      <c r="G7" s="457"/>
      <c r="H7" s="457"/>
      <c r="I7" s="314" t="s">
        <v>551</v>
      </c>
      <c r="J7" s="314"/>
      <c r="K7" s="314"/>
      <c r="L7" s="314"/>
      <c r="M7" s="314"/>
      <c r="N7" s="315"/>
    </row>
    <row r="8" spans="2:213" s="24" customFormat="1" ht="24" customHeight="1" x14ac:dyDescent="0.25">
      <c r="B8" s="458" t="s">
        <v>7</v>
      </c>
      <c r="C8" s="459"/>
      <c r="D8" s="459"/>
      <c r="E8" s="459"/>
      <c r="F8" s="459"/>
      <c r="G8" s="459"/>
      <c r="H8" s="459"/>
      <c r="I8" s="338" t="s">
        <v>552</v>
      </c>
      <c r="J8" s="338"/>
      <c r="K8" s="338"/>
      <c r="L8" s="338"/>
      <c r="M8" s="338"/>
      <c r="N8" s="339"/>
    </row>
    <row r="9" spans="2:213" s="24" customFormat="1" ht="27" customHeight="1" thickBot="1" x14ac:dyDescent="0.3">
      <c r="B9" s="460" t="s">
        <v>8</v>
      </c>
      <c r="C9" s="461"/>
      <c r="D9" s="461"/>
      <c r="E9" s="461"/>
      <c r="F9" s="461"/>
      <c r="G9" s="461"/>
      <c r="H9" s="461"/>
      <c r="I9" s="344" t="s">
        <v>553</v>
      </c>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3.75" thickBot="1" x14ac:dyDescent="0.3">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ht="409.6" customHeight="1" x14ac:dyDescent="0.25">
      <c r="B14" s="613"/>
      <c r="C14" s="478" t="s">
        <v>554</v>
      </c>
      <c r="D14" s="478" t="s">
        <v>387</v>
      </c>
      <c r="E14" s="478" t="s">
        <v>28</v>
      </c>
      <c r="F14" s="17" t="s">
        <v>555</v>
      </c>
      <c r="G14" s="90"/>
      <c r="H14" s="7" t="s">
        <v>556</v>
      </c>
      <c r="I14" s="11">
        <v>45658</v>
      </c>
      <c r="J14" s="37">
        <v>46387</v>
      </c>
      <c r="K14" s="7" t="s">
        <v>557</v>
      </c>
      <c r="L14" s="17" t="s">
        <v>558</v>
      </c>
      <c r="M14" s="227" t="s">
        <v>559</v>
      </c>
      <c r="N14" s="151"/>
      <c r="O14" s="29" t="s">
        <v>1074</v>
      </c>
      <c r="P14" s="198" t="s">
        <v>836</v>
      </c>
      <c r="Q14" s="30"/>
      <c r="R14" s="72" t="s">
        <v>1073</v>
      </c>
      <c r="S14" s="200" t="s">
        <v>837</v>
      </c>
    </row>
    <row r="15" spans="2:213" ht="254.25" customHeight="1" thickBot="1" x14ac:dyDescent="0.3">
      <c r="B15" s="525"/>
      <c r="C15" s="363"/>
      <c r="D15" s="363"/>
      <c r="E15" s="363"/>
      <c r="F15" s="355" t="s">
        <v>560</v>
      </c>
      <c r="G15" s="476"/>
      <c r="H15" s="7" t="s">
        <v>561</v>
      </c>
      <c r="I15" s="11">
        <v>46023</v>
      </c>
      <c r="J15" s="38">
        <v>46387</v>
      </c>
      <c r="K15" s="7" t="s">
        <v>562</v>
      </c>
      <c r="L15" s="17" t="s">
        <v>563</v>
      </c>
      <c r="M15" s="227" t="s">
        <v>564</v>
      </c>
      <c r="N15" s="151"/>
      <c r="O15" s="62" t="s">
        <v>841</v>
      </c>
      <c r="P15" s="201" t="s">
        <v>838</v>
      </c>
      <c r="Q15" s="61"/>
      <c r="R15" s="202" t="s">
        <v>839</v>
      </c>
      <c r="S15" s="120" t="s">
        <v>840</v>
      </c>
    </row>
    <row r="16" spans="2:213" ht="286.5" customHeight="1" x14ac:dyDescent="0.25">
      <c r="B16" s="525"/>
      <c r="C16" s="363"/>
      <c r="D16" s="363"/>
      <c r="E16" s="363"/>
      <c r="F16" s="356"/>
      <c r="G16" s="477"/>
      <c r="H16" s="7" t="s">
        <v>565</v>
      </c>
      <c r="I16" s="11">
        <v>46023</v>
      </c>
      <c r="J16" s="38">
        <v>46387</v>
      </c>
      <c r="K16" s="7" t="s">
        <v>566</v>
      </c>
      <c r="L16" s="17" t="s">
        <v>567</v>
      </c>
      <c r="M16" s="227" t="s">
        <v>559</v>
      </c>
      <c r="N16" s="151"/>
      <c r="O16" s="29" t="s">
        <v>1075</v>
      </c>
      <c r="P16" s="75" t="s">
        <v>838</v>
      </c>
      <c r="Q16" s="105"/>
      <c r="R16" s="85" t="s">
        <v>1073</v>
      </c>
      <c r="S16" s="204"/>
    </row>
    <row r="17" spans="2:19" ht="149.25" customHeight="1" x14ac:dyDescent="0.25">
      <c r="B17" s="526"/>
      <c r="C17" s="356"/>
      <c r="D17" s="356"/>
      <c r="E17" s="356"/>
      <c r="F17" s="39" t="s">
        <v>568</v>
      </c>
      <c r="G17" s="149"/>
      <c r="H17" s="7" t="s">
        <v>569</v>
      </c>
      <c r="I17" s="11">
        <v>46023</v>
      </c>
      <c r="J17" s="38">
        <v>46387</v>
      </c>
      <c r="K17" s="7" t="s">
        <v>570</v>
      </c>
      <c r="L17" s="17" t="s">
        <v>571</v>
      </c>
      <c r="M17" s="227" t="s">
        <v>572</v>
      </c>
      <c r="N17" s="151"/>
      <c r="O17" s="173" t="s">
        <v>1076</v>
      </c>
      <c r="P17" s="75" t="s">
        <v>842</v>
      </c>
      <c r="Q17" s="105"/>
      <c r="R17" s="180" t="s">
        <v>843</v>
      </c>
      <c r="S17" s="204" t="s">
        <v>844</v>
      </c>
    </row>
    <row r="18" spans="2:19" ht="234.75" customHeight="1" x14ac:dyDescent="0.25">
      <c r="B18" s="101"/>
      <c r="C18" s="564"/>
      <c r="D18" s="565"/>
      <c r="E18" s="565"/>
      <c r="F18" s="566"/>
      <c r="G18" s="355" t="s">
        <v>573</v>
      </c>
      <c r="H18" s="7" t="s">
        <v>574</v>
      </c>
      <c r="I18" s="11">
        <v>46023</v>
      </c>
      <c r="J18" s="38">
        <v>46203</v>
      </c>
      <c r="K18" s="7" t="s">
        <v>575</v>
      </c>
      <c r="L18" s="17" t="s">
        <v>576</v>
      </c>
      <c r="M18" s="17" t="s">
        <v>564</v>
      </c>
      <c r="N18" s="151"/>
      <c r="O18" s="205" t="s">
        <v>848</v>
      </c>
      <c r="P18" s="201" t="s">
        <v>847</v>
      </c>
      <c r="Q18" s="105"/>
      <c r="R18" s="179">
        <v>0</v>
      </c>
      <c r="S18" s="204" t="s">
        <v>849</v>
      </c>
    </row>
    <row r="19" spans="2:19" ht="169.5" customHeight="1" x14ac:dyDescent="0.25">
      <c r="B19" s="101"/>
      <c r="C19" s="570"/>
      <c r="D19" s="571"/>
      <c r="E19" s="571"/>
      <c r="F19" s="572"/>
      <c r="G19" s="356"/>
      <c r="H19" s="7" t="s">
        <v>577</v>
      </c>
      <c r="I19" s="11">
        <v>46023</v>
      </c>
      <c r="J19" s="38">
        <v>46387</v>
      </c>
      <c r="K19" s="7" t="s">
        <v>578</v>
      </c>
      <c r="L19" s="17" t="s">
        <v>579</v>
      </c>
      <c r="M19" s="17" t="s">
        <v>580</v>
      </c>
      <c r="N19" s="151"/>
      <c r="O19" s="205" t="s">
        <v>1078</v>
      </c>
      <c r="P19" s="201" t="s">
        <v>847</v>
      </c>
      <c r="Q19" s="105"/>
      <c r="R19" s="206">
        <v>0</v>
      </c>
      <c r="S19" s="204" t="s">
        <v>1077</v>
      </c>
    </row>
    <row r="20" spans="2:19" ht="158.25" customHeight="1" x14ac:dyDescent="0.25">
      <c r="B20" s="101"/>
      <c r="C20" s="564"/>
      <c r="D20" s="565"/>
      <c r="E20" s="565"/>
      <c r="F20" s="566"/>
      <c r="G20" s="355" t="s">
        <v>573</v>
      </c>
      <c r="H20" s="7" t="s">
        <v>581</v>
      </c>
      <c r="I20" s="11">
        <v>46023</v>
      </c>
      <c r="J20" s="38">
        <v>46203</v>
      </c>
      <c r="K20" s="7" t="s">
        <v>582</v>
      </c>
      <c r="L20" s="17" t="s">
        <v>583</v>
      </c>
      <c r="M20" s="17" t="s">
        <v>584</v>
      </c>
      <c r="N20" s="151"/>
      <c r="O20" s="254" t="s">
        <v>850</v>
      </c>
      <c r="P20" s="180" t="s">
        <v>852</v>
      </c>
      <c r="Q20" s="105"/>
      <c r="R20" s="206">
        <v>0</v>
      </c>
      <c r="S20" s="204" t="s">
        <v>853</v>
      </c>
    </row>
    <row r="21" spans="2:19" ht="409.5" customHeight="1" x14ac:dyDescent="0.25">
      <c r="B21" s="101"/>
      <c r="C21" s="570"/>
      <c r="D21" s="571"/>
      <c r="E21" s="571"/>
      <c r="F21" s="572"/>
      <c r="G21" s="356"/>
      <c r="H21" s="7" t="s">
        <v>585</v>
      </c>
      <c r="I21" s="11">
        <v>46023</v>
      </c>
      <c r="J21" s="38">
        <v>46387</v>
      </c>
      <c r="K21" s="7" t="s">
        <v>586</v>
      </c>
      <c r="L21" s="17" t="s">
        <v>587</v>
      </c>
      <c r="M21" s="17" t="s">
        <v>580</v>
      </c>
      <c r="N21" s="151"/>
      <c r="O21" s="254" t="s">
        <v>851</v>
      </c>
      <c r="P21" s="180" t="s">
        <v>852</v>
      </c>
      <c r="Q21" s="105"/>
      <c r="R21" s="206">
        <v>0</v>
      </c>
      <c r="S21" s="204" t="s">
        <v>854</v>
      </c>
    </row>
    <row r="22" spans="2:19" ht="237.75" customHeight="1" x14ac:dyDescent="0.25">
      <c r="B22" s="101"/>
      <c r="C22" s="130"/>
      <c r="D22" s="131"/>
      <c r="E22" s="131"/>
      <c r="F22" s="132"/>
      <c r="G22" s="49" t="s">
        <v>573</v>
      </c>
      <c r="H22" s="7" t="s">
        <v>588</v>
      </c>
      <c r="I22" s="11">
        <v>46023</v>
      </c>
      <c r="J22" s="38">
        <v>46387</v>
      </c>
      <c r="K22" s="7" t="s">
        <v>589</v>
      </c>
      <c r="L22" s="17" t="s">
        <v>590</v>
      </c>
      <c r="M22" s="17" t="s">
        <v>591</v>
      </c>
      <c r="N22" s="151"/>
      <c r="O22" s="226" t="s">
        <v>1080</v>
      </c>
      <c r="P22" s="201" t="s">
        <v>855</v>
      </c>
      <c r="Q22" s="105"/>
      <c r="R22" s="208" t="s">
        <v>1079</v>
      </c>
      <c r="S22" s="204"/>
    </row>
    <row r="23" spans="2:19" ht="264" x14ac:dyDescent="0.25">
      <c r="B23" s="101"/>
      <c r="C23" s="95"/>
      <c r="D23" s="96"/>
      <c r="E23" s="96"/>
      <c r="F23" s="97"/>
      <c r="G23" s="39" t="s">
        <v>290</v>
      </c>
      <c r="H23" s="7" t="s">
        <v>294</v>
      </c>
      <c r="I23" s="11">
        <v>46023</v>
      </c>
      <c r="J23" s="38">
        <v>46171</v>
      </c>
      <c r="K23" s="7" t="s">
        <v>295</v>
      </c>
      <c r="L23" s="17" t="s">
        <v>296</v>
      </c>
      <c r="M23" s="17" t="s">
        <v>297</v>
      </c>
      <c r="N23" s="102"/>
      <c r="O23" s="255" t="s">
        <v>1081</v>
      </c>
      <c r="P23" s="201" t="s">
        <v>876</v>
      </c>
      <c r="Q23" s="105"/>
      <c r="R23" s="209" t="s">
        <v>877</v>
      </c>
      <c r="S23" s="204" t="s">
        <v>878</v>
      </c>
    </row>
    <row r="24" spans="2:19" ht="83.25" thickBot="1" x14ac:dyDescent="0.3">
      <c r="B24" s="210"/>
      <c r="C24" s="211"/>
      <c r="D24" s="211"/>
      <c r="E24" s="211"/>
      <c r="F24" s="211"/>
      <c r="G24" s="49"/>
      <c r="H24" s="7" t="s">
        <v>301</v>
      </c>
      <c r="I24" s="11">
        <v>46023</v>
      </c>
      <c r="J24" s="38">
        <v>46387</v>
      </c>
      <c r="K24" s="7" t="s">
        <v>118</v>
      </c>
      <c r="L24" s="17" t="s">
        <v>300</v>
      </c>
      <c r="M24" s="17" t="s">
        <v>51</v>
      </c>
      <c r="N24" s="102"/>
      <c r="O24" s="254" t="s">
        <v>879</v>
      </c>
      <c r="P24" s="201" t="s">
        <v>1082</v>
      </c>
      <c r="Q24" s="105"/>
      <c r="R24" s="253">
        <v>0</v>
      </c>
      <c r="S24" s="107"/>
    </row>
    <row r="25" spans="2:19" ht="21" thickBot="1" x14ac:dyDescent="0.3">
      <c r="B25" s="433" t="s">
        <v>18</v>
      </c>
      <c r="C25" s="434"/>
      <c r="D25" s="434"/>
      <c r="E25" s="434"/>
      <c r="F25" s="434"/>
      <c r="G25" s="434"/>
      <c r="H25" s="434"/>
      <c r="I25" s="434"/>
      <c r="J25" s="434"/>
      <c r="K25" s="434"/>
      <c r="L25" s="434"/>
      <c r="M25" s="435"/>
      <c r="N25" s="152">
        <f>SUM(N1:N14)</f>
        <v>0</v>
      </c>
      <c r="O25" s="146"/>
      <c r="P25" s="147"/>
      <c r="Q25" s="147"/>
      <c r="R25" s="147"/>
      <c r="S25" s="148"/>
    </row>
    <row r="26" spans="2:19" ht="92.25" customHeight="1" x14ac:dyDescent="0.25">
      <c r="B26" s="402"/>
      <c r="C26" s="403"/>
      <c r="D26" s="403"/>
      <c r="E26" s="403"/>
      <c r="F26" s="403"/>
      <c r="G26" s="403"/>
      <c r="H26" s="403"/>
      <c r="I26" s="403"/>
      <c r="J26" s="403"/>
      <c r="K26" s="403"/>
      <c r="L26" s="403"/>
      <c r="M26" s="403"/>
      <c r="N26" s="404"/>
    </row>
    <row r="27" spans="2:19" ht="21" x14ac:dyDescent="0.25">
      <c r="B27" s="381" t="s">
        <v>19</v>
      </c>
      <c r="C27" s="382"/>
      <c r="D27" s="382"/>
      <c r="E27" s="382"/>
      <c r="F27" s="382"/>
      <c r="G27" s="382"/>
      <c r="H27" s="382" t="s">
        <v>20</v>
      </c>
      <c r="I27" s="382"/>
      <c r="J27" s="382"/>
      <c r="K27" s="382" t="s">
        <v>21</v>
      </c>
      <c r="L27" s="382"/>
      <c r="M27" s="382"/>
      <c r="N27" s="383"/>
    </row>
    <row r="28" spans="2:19" ht="17.25" thickBot="1" x14ac:dyDescent="0.3">
      <c r="B28" s="370" t="s">
        <v>592</v>
      </c>
      <c r="C28" s="371"/>
      <c r="D28" s="371"/>
      <c r="E28" s="371"/>
      <c r="F28" s="371"/>
      <c r="G28" s="371"/>
      <c r="H28" s="371" t="s">
        <v>197</v>
      </c>
      <c r="I28" s="371"/>
      <c r="J28" s="371"/>
      <c r="K28" s="371" t="s">
        <v>104</v>
      </c>
      <c r="L28" s="371"/>
      <c r="M28" s="371"/>
      <c r="N28" s="401"/>
    </row>
  </sheetData>
  <mergeCells count="53">
    <mergeCell ref="B7:H7"/>
    <mergeCell ref="I7:N7"/>
    <mergeCell ref="B8:H8"/>
    <mergeCell ref="B2:F5"/>
    <mergeCell ref="G2:N2"/>
    <mergeCell ref="G3:N3"/>
    <mergeCell ref="G4:H4"/>
    <mergeCell ref="I4:J4"/>
    <mergeCell ref="K4:L4"/>
    <mergeCell ref="M4:N4"/>
    <mergeCell ref="G5:H5"/>
    <mergeCell ref="I5:J5"/>
    <mergeCell ref="K5:L5"/>
    <mergeCell ref="M5:N5"/>
    <mergeCell ref="I8:N8"/>
    <mergeCell ref="B10:H10"/>
    <mergeCell ref="I10:N10"/>
    <mergeCell ref="B11:H11"/>
    <mergeCell ref="I11:N11"/>
    <mergeCell ref="B9:H9"/>
    <mergeCell ref="I9:N9"/>
    <mergeCell ref="B12:B13"/>
    <mergeCell ref="C12:F12"/>
    <mergeCell ref="G12:G13"/>
    <mergeCell ref="H12:H13"/>
    <mergeCell ref="I12:J12"/>
    <mergeCell ref="K12:K13"/>
    <mergeCell ref="B26:N26"/>
    <mergeCell ref="L12:L13"/>
    <mergeCell ref="M12:M13"/>
    <mergeCell ref="N12:N13"/>
    <mergeCell ref="B14:B17"/>
    <mergeCell ref="C14:C17"/>
    <mergeCell ref="D14:D17"/>
    <mergeCell ref="E14:E17"/>
    <mergeCell ref="F15:F16"/>
    <mergeCell ref="G15:G16"/>
    <mergeCell ref="C18:F19"/>
    <mergeCell ref="G18:G19"/>
    <mergeCell ref="C20:F21"/>
    <mergeCell ref="G20:G21"/>
    <mergeCell ref="B25:M25"/>
    <mergeCell ref="B27:G27"/>
    <mergeCell ref="H27:J27"/>
    <mergeCell ref="K27:N27"/>
    <mergeCell ref="B28:G28"/>
    <mergeCell ref="H28:J28"/>
    <mergeCell ref="K28:N28"/>
    <mergeCell ref="O12:O13"/>
    <mergeCell ref="P12:P13"/>
    <mergeCell ref="Q12:Q13"/>
    <mergeCell ref="R12:R13"/>
    <mergeCell ref="S12:S13"/>
  </mergeCells>
  <conditionalFormatting sqref="J14:J24">
    <cfRule type="expression" dxfId="14" priority="4">
      <formula>AND(TODAY()&gt;=I14,TODAY()&gt;J14)</formula>
    </cfRule>
    <cfRule type="expression" dxfId="13" priority="5">
      <formula>AND(TODAY()&gt;=I14,TODAY()&lt;=J14,J14-TODAY()&lt;=30)</formula>
    </cfRule>
    <cfRule type="expression" dxfId="12" priority="6">
      <formula>_xludf.AND(_xludf.TODAY()&gt;=I14, _xludf.TODAY()&lt;=J14-3)</formula>
    </cfRule>
  </conditionalFormatting>
  <hyperlinks>
    <hyperlink ref="P14" r:id="rId1" xr:uid="{1FE6725E-D8BD-4218-828F-F1FFCE935F2C}"/>
    <hyperlink ref="P15" r:id="rId2" xr:uid="{23EDCD50-2274-444B-96FF-8560E25D8043}"/>
    <hyperlink ref="P16" r:id="rId3" xr:uid="{5AC76FC6-2309-4442-9605-F8B7A76BDF8F}"/>
    <hyperlink ref="P18" r:id="rId4" xr:uid="{E5A8A396-CE0B-427B-A26C-09049AF649EB}"/>
    <hyperlink ref="P19" r:id="rId5" xr:uid="{D56DDEAB-D6D9-4D52-A180-8C550FD02E4F}"/>
    <hyperlink ref="P22" r:id="rId6" xr:uid="{F993CFBB-81E8-46B4-BA6B-4EA68EFAEA9D}"/>
    <hyperlink ref="P23" r:id="rId7" xr:uid="{717C38AF-7E8B-426F-8386-CA7CE7624210}"/>
    <hyperlink ref="P24" r:id="rId8" xr:uid="{69EE3A40-EA84-499D-942E-547D7E40F713}"/>
  </hyperlinks>
  <pageMargins left="0.7" right="0.7" top="0.75" bottom="0.75" header="0.3" footer="0.3"/>
  <drawing r:id="rId9"/>
  <legacyDrawing r:id="rId1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37D97-0174-4269-84F2-41324F4D5A2F}">
  <dimension ref="B1:HE21"/>
  <sheetViews>
    <sheetView topLeftCell="E9" workbookViewId="0">
      <selection activeCell="O19" sqref="O19"/>
    </sheetView>
  </sheetViews>
  <sheetFormatPr baseColWidth="10" defaultRowHeight="15" x14ac:dyDescent="0.25"/>
  <cols>
    <col min="1" max="1" width="1.42578125" style="89" customWidth="1"/>
    <col min="2" max="2" width="21.85546875" style="89" customWidth="1"/>
    <col min="3" max="3" width="20.28515625" style="89" customWidth="1"/>
    <col min="4" max="4" width="19.85546875" style="89" customWidth="1"/>
    <col min="5" max="5" width="21.140625" style="89" customWidth="1"/>
    <col min="6" max="6" width="22.42578125" style="89" customWidth="1"/>
    <col min="7" max="7" width="13.85546875" style="89" customWidth="1"/>
    <col min="8" max="8" width="45.5703125" style="89" customWidth="1"/>
    <col min="9" max="9" width="15.140625" style="89" customWidth="1"/>
    <col min="10" max="10" width="16.5703125" style="89" customWidth="1"/>
    <col min="11" max="11" width="34.28515625" style="89" customWidth="1"/>
    <col min="12" max="12" width="34.140625" style="89" customWidth="1"/>
    <col min="13" max="13" width="11.42578125" style="89"/>
    <col min="14" max="14" width="19.5703125" style="89" customWidth="1"/>
    <col min="15" max="15" width="61" style="89" customWidth="1"/>
    <col min="16" max="16" width="46.5703125" style="89" customWidth="1"/>
    <col min="17" max="17" width="30.140625" style="89" customWidth="1"/>
    <col min="18" max="19" width="46.5703125" style="89" customWidth="1"/>
    <col min="20" max="16384" width="11.42578125" style="89"/>
  </cols>
  <sheetData>
    <row r="1" spans="2:213" s="24" customFormat="1" ht="13.5" customHeight="1" thickBot="1" x14ac:dyDescent="0.3">
      <c r="N1" s="25"/>
    </row>
    <row r="2" spans="2:213" s="2" customFormat="1" ht="39.75" customHeight="1" thickBot="1" x14ac:dyDescent="0.3">
      <c r="B2" s="407"/>
      <c r="C2" s="408"/>
      <c r="D2" s="408"/>
      <c r="E2" s="408"/>
      <c r="F2" s="409"/>
      <c r="G2" s="327" t="s">
        <v>35</v>
      </c>
      <c r="H2" s="328"/>
      <c r="I2" s="328"/>
      <c r="J2" s="328"/>
      <c r="K2" s="328"/>
      <c r="L2" s="328"/>
      <c r="M2" s="328"/>
      <c r="N2" s="329"/>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row>
    <row r="5" spans="2:213" s="10" customFormat="1" ht="27.75" customHeight="1" thickBot="1" x14ac:dyDescent="0.3">
      <c r="B5" s="413"/>
      <c r="C5" s="414"/>
      <c r="D5" s="414"/>
      <c r="E5" s="414"/>
      <c r="F5" s="415"/>
      <c r="G5" s="335" t="s">
        <v>43</v>
      </c>
      <c r="H5" s="336"/>
      <c r="I5" s="335">
        <v>1</v>
      </c>
      <c r="J5" s="336"/>
      <c r="K5" s="337">
        <v>46113</v>
      </c>
      <c r="L5" s="336"/>
      <c r="M5" s="335">
        <v>1</v>
      </c>
      <c r="N5" s="336"/>
    </row>
    <row r="6" spans="2:213" s="24" customFormat="1" ht="17.25" thickBot="1" x14ac:dyDescent="0.3">
      <c r="H6" s="86"/>
      <c r="I6" s="86"/>
      <c r="J6" s="86"/>
      <c r="K6" s="86"/>
      <c r="L6" s="86"/>
      <c r="M6" s="86"/>
      <c r="N6" s="87"/>
    </row>
    <row r="7" spans="2:213" s="24" customFormat="1" ht="24.75" customHeight="1" x14ac:dyDescent="0.25">
      <c r="B7" s="456" t="s">
        <v>6</v>
      </c>
      <c r="C7" s="457"/>
      <c r="D7" s="457"/>
      <c r="E7" s="457"/>
      <c r="F7" s="457"/>
      <c r="G7" s="457"/>
      <c r="H7" s="457"/>
      <c r="I7" s="314" t="s">
        <v>643</v>
      </c>
      <c r="J7" s="314"/>
      <c r="K7" s="314"/>
      <c r="L7" s="314"/>
      <c r="M7" s="314"/>
      <c r="N7" s="315"/>
    </row>
    <row r="8" spans="2:213" s="24" customFormat="1" ht="24" customHeight="1" x14ac:dyDescent="0.25">
      <c r="B8" s="458" t="s">
        <v>7</v>
      </c>
      <c r="C8" s="459"/>
      <c r="D8" s="459"/>
      <c r="E8" s="459"/>
      <c r="F8" s="459"/>
      <c r="G8" s="459"/>
      <c r="H8" s="459"/>
      <c r="I8" s="338" t="s">
        <v>644</v>
      </c>
      <c r="J8" s="338"/>
      <c r="K8" s="338"/>
      <c r="L8" s="338"/>
      <c r="M8" s="338"/>
      <c r="N8" s="339"/>
    </row>
    <row r="9" spans="2:213" s="24" customFormat="1" ht="27" customHeight="1" thickBot="1" x14ac:dyDescent="0.3">
      <c r="B9" s="460" t="s">
        <v>8</v>
      </c>
      <c r="C9" s="461"/>
      <c r="D9" s="461"/>
      <c r="E9" s="461"/>
      <c r="F9" s="461"/>
      <c r="G9" s="461"/>
      <c r="H9" s="461"/>
      <c r="I9" s="344" t="s">
        <v>645</v>
      </c>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3.75" thickBot="1" x14ac:dyDescent="0.3">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ht="120.75" customHeight="1" x14ac:dyDescent="0.25">
      <c r="B14" s="442" t="s">
        <v>646</v>
      </c>
      <c r="C14" s="17" t="s">
        <v>451</v>
      </c>
      <c r="D14" s="17" t="s">
        <v>452</v>
      </c>
      <c r="E14" s="17" t="s">
        <v>453</v>
      </c>
      <c r="F14" s="17" t="s">
        <v>647</v>
      </c>
      <c r="G14" s="90"/>
      <c r="H14" s="7" t="s">
        <v>648</v>
      </c>
      <c r="I14" s="11">
        <v>46023</v>
      </c>
      <c r="J14" s="37">
        <v>46387</v>
      </c>
      <c r="K14" s="7" t="s">
        <v>649</v>
      </c>
      <c r="L14" s="17" t="s">
        <v>650</v>
      </c>
      <c r="M14" s="153" t="s">
        <v>222</v>
      </c>
      <c r="N14" s="151"/>
      <c r="O14" s="29" t="s">
        <v>42</v>
      </c>
      <c r="P14" s="30"/>
      <c r="Q14" s="30"/>
      <c r="R14" s="30"/>
      <c r="S14" s="31"/>
    </row>
    <row r="15" spans="2:213" ht="79.5" customHeight="1" x14ac:dyDescent="0.25">
      <c r="B15" s="443"/>
      <c r="C15" s="422"/>
      <c r="D15" s="423"/>
      <c r="E15" s="423"/>
      <c r="F15" s="424"/>
      <c r="G15" s="17" t="s">
        <v>651</v>
      </c>
      <c r="H15" s="7" t="s">
        <v>652</v>
      </c>
      <c r="I15" s="11">
        <v>46023</v>
      </c>
      <c r="J15" s="38">
        <v>46203</v>
      </c>
      <c r="K15" s="7" t="s">
        <v>653</v>
      </c>
      <c r="L15" s="17" t="s">
        <v>654</v>
      </c>
      <c r="M15" s="153" t="s">
        <v>655</v>
      </c>
      <c r="N15" s="151"/>
      <c r="O15" s="62" t="s">
        <v>42</v>
      </c>
      <c r="P15" s="61"/>
      <c r="Q15" s="61"/>
      <c r="R15" s="61"/>
      <c r="S15" s="63"/>
    </row>
    <row r="16" spans="2:213" ht="69.75" customHeight="1" x14ac:dyDescent="0.25">
      <c r="B16" s="444"/>
      <c r="C16" s="17"/>
      <c r="D16" s="17"/>
      <c r="E16" s="17"/>
      <c r="F16" s="17"/>
      <c r="G16" s="17" t="s">
        <v>651</v>
      </c>
      <c r="H16" s="7" t="s">
        <v>656</v>
      </c>
      <c r="I16" s="11">
        <v>46023</v>
      </c>
      <c r="J16" s="11">
        <v>46387</v>
      </c>
      <c r="K16" s="7" t="s">
        <v>657</v>
      </c>
      <c r="L16" s="17" t="s">
        <v>658</v>
      </c>
      <c r="M16" s="153" t="s">
        <v>51</v>
      </c>
      <c r="N16" s="151"/>
      <c r="O16" s="106"/>
      <c r="P16" s="105"/>
      <c r="Q16" s="105"/>
      <c r="R16" s="105"/>
      <c r="S16" s="107"/>
    </row>
    <row r="17" spans="2:19" ht="17.25" thickBot="1" x14ac:dyDescent="0.3">
      <c r="B17" s="101"/>
      <c r="C17" s="17"/>
      <c r="D17" s="17"/>
      <c r="E17" s="17"/>
      <c r="F17" s="17"/>
      <c r="G17" s="17"/>
      <c r="H17" s="7"/>
      <c r="I17" s="11"/>
      <c r="J17" s="41"/>
      <c r="K17" s="7"/>
      <c r="L17" s="17"/>
      <c r="M17" s="17"/>
      <c r="N17" s="151"/>
      <c r="O17" s="143"/>
      <c r="P17" s="144"/>
      <c r="Q17" s="144"/>
      <c r="R17" s="144"/>
      <c r="S17" s="145"/>
    </row>
    <row r="18" spans="2:19" ht="21" thickBot="1" x14ac:dyDescent="0.3">
      <c r="B18" s="433" t="s">
        <v>18</v>
      </c>
      <c r="C18" s="434"/>
      <c r="D18" s="434"/>
      <c r="E18" s="434"/>
      <c r="F18" s="434"/>
      <c r="G18" s="434"/>
      <c r="H18" s="434"/>
      <c r="I18" s="434"/>
      <c r="J18" s="434"/>
      <c r="K18" s="434"/>
      <c r="L18" s="434"/>
      <c r="M18" s="435"/>
      <c r="N18" s="152">
        <f>SUM(N1:N14)</f>
        <v>0</v>
      </c>
      <c r="O18" s="146"/>
      <c r="P18" s="147"/>
      <c r="Q18" s="147"/>
      <c r="R18" s="147"/>
      <c r="S18" s="148"/>
    </row>
    <row r="19" spans="2:19" ht="90" customHeight="1" x14ac:dyDescent="0.25">
      <c r="B19" s="402"/>
      <c r="C19" s="403"/>
      <c r="D19" s="403"/>
      <c r="E19" s="403"/>
      <c r="F19" s="403"/>
      <c r="G19" s="403"/>
      <c r="H19" s="403"/>
      <c r="I19" s="403"/>
      <c r="J19" s="403"/>
      <c r="K19" s="403"/>
      <c r="L19" s="403"/>
      <c r="M19" s="403"/>
      <c r="N19" s="404"/>
    </row>
    <row r="20" spans="2:19" ht="21" x14ac:dyDescent="0.25">
      <c r="B20" s="381" t="s">
        <v>19</v>
      </c>
      <c r="C20" s="382"/>
      <c r="D20" s="382"/>
      <c r="E20" s="382"/>
      <c r="F20" s="382"/>
      <c r="G20" s="382"/>
      <c r="H20" s="382" t="s">
        <v>20</v>
      </c>
      <c r="I20" s="382"/>
      <c r="J20" s="382"/>
      <c r="K20" s="382" t="s">
        <v>21</v>
      </c>
      <c r="L20" s="382"/>
      <c r="M20" s="382"/>
      <c r="N20" s="383"/>
    </row>
    <row r="21" spans="2:19" ht="17.25" thickBot="1" x14ac:dyDescent="0.3">
      <c r="B21" s="370" t="s">
        <v>659</v>
      </c>
      <c r="C21" s="371"/>
      <c r="D21" s="371"/>
      <c r="E21" s="371"/>
      <c r="F21" s="371"/>
      <c r="G21" s="371"/>
      <c r="H21" s="371" t="s">
        <v>197</v>
      </c>
      <c r="I21" s="371"/>
      <c r="J21" s="371"/>
      <c r="K21" s="371" t="s">
        <v>104</v>
      </c>
      <c r="L21" s="371"/>
      <c r="M21" s="371"/>
      <c r="N21" s="401"/>
    </row>
  </sheetData>
  <mergeCells count="45">
    <mergeCell ref="B9:H9"/>
    <mergeCell ref="I9:N9"/>
    <mergeCell ref="B2:F5"/>
    <mergeCell ref="G2:N2"/>
    <mergeCell ref="G3:N3"/>
    <mergeCell ref="G4:H4"/>
    <mergeCell ref="I4:J4"/>
    <mergeCell ref="K4:L4"/>
    <mergeCell ref="M4:N4"/>
    <mergeCell ref="G5:H5"/>
    <mergeCell ref="I5:J5"/>
    <mergeCell ref="K5:L5"/>
    <mergeCell ref="M5:N5"/>
    <mergeCell ref="B7:H7"/>
    <mergeCell ref="I7:N7"/>
    <mergeCell ref="B8:H8"/>
    <mergeCell ref="I8:N8"/>
    <mergeCell ref="B18:M18"/>
    <mergeCell ref="B10:H10"/>
    <mergeCell ref="I10:N10"/>
    <mergeCell ref="B11:H11"/>
    <mergeCell ref="I11:N11"/>
    <mergeCell ref="B12:B13"/>
    <mergeCell ref="C12:F12"/>
    <mergeCell ref="G12:G13"/>
    <mergeCell ref="H12:H13"/>
    <mergeCell ref="I12:J12"/>
    <mergeCell ref="K12:K13"/>
    <mergeCell ref="L12:L13"/>
    <mergeCell ref="M12:M13"/>
    <mergeCell ref="N12:N13"/>
    <mergeCell ref="B14:B16"/>
    <mergeCell ref="Q12:Q13"/>
    <mergeCell ref="R12:R13"/>
    <mergeCell ref="S12:S13"/>
    <mergeCell ref="B21:G21"/>
    <mergeCell ref="H21:J21"/>
    <mergeCell ref="K21:N21"/>
    <mergeCell ref="O12:O13"/>
    <mergeCell ref="P12:P13"/>
    <mergeCell ref="C15:F15"/>
    <mergeCell ref="B19:N19"/>
    <mergeCell ref="B20:G20"/>
    <mergeCell ref="H20:J20"/>
    <mergeCell ref="K20:N20"/>
  </mergeCells>
  <conditionalFormatting sqref="J14:J17">
    <cfRule type="expression" dxfId="11" priority="1">
      <formula>AND(TODAY()&gt;=I14,TODAY()&gt;J14)</formula>
    </cfRule>
    <cfRule type="expression" dxfId="10" priority="2">
      <formula>AND(TODAY()&gt;=I14,TODAY()&lt;=J14,J14-TODAY()&lt;=30)</formula>
    </cfRule>
    <cfRule type="expression" dxfId="9" priority="3">
      <formula>_xludf.AND(_xludf.TODAY()&gt;=I14, _xludf.TODAY()&lt;=J14-3)</formula>
    </cfRule>
  </conditionalFormatting>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CC7F9-5807-451B-816D-F0420DB4C5CB}">
  <dimension ref="B1:HE21"/>
  <sheetViews>
    <sheetView topLeftCell="C16" zoomScale="80" zoomScaleNormal="80" workbookViewId="0">
      <selection activeCell="S16" sqref="S16"/>
    </sheetView>
  </sheetViews>
  <sheetFormatPr baseColWidth="10" defaultRowHeight="15" x14ac:dyDescent="0.25"/>
  <cols>
    <col min="1" max="1" width="1.42578125" style="89" customWidth="1"/>
    <col min="2" max="2" width="19.42578125" style="89" customWidth="1"/>
    <col min="3" max="3" width="19.7109375" style="89" customWidth="1"/>
    <col min="4" max="5" width="19.140625" style="89" customWidth="1"/>
    <col min="6" max="6" width="22.42578125" style="89" customWidth="1"/>
    <col min="7" max="7" width="13.85546875" style="89" customWidth="1"/>
    <col min="8" max="8" width="45.5703125" style="89" customWidth="1"/>
    <col min="9" max="9" width="15.140625" style="89" customWidth="1"/>
    <col min="10" max="10" width="16.5703125" style="89" customWidth="1"/>
    <col min="11" max="11" width="34.28515625" style="89" customWidth="1"/>
    <col min="12" max="12" width="34.140625" style="89" customWidth="1"/>
    <col min="13" max="13" width="11.42578125" style="89"/>
    <col min="14" max="14" width="19.5703125" style="89" hidden="1" customWidth="1"/>
    <col min="15" max="15" width="61" style="89" customWidth="1"/>
    <col min="16" max="16" width="46.5703125" style="89" customWidth="1"/>
    <col min="17" max="17" width="30.140625" style="89" hidden="1" customWidth="1"/>
    <col min="18" max="19" width="46.5703125" style="89" customWidth="1"/>
    <col min="20" max="16384" width="11.42578125" style="89"/>
  </cols>
  <sheetData>
    <row r="1" spans="2:213" s="24" customFormat="1" ht="13.5" customHeight="1" thickBot="1" x14ac:dyDescent="0.3">
      <c r="N1" s="25"/>
    </row>
    <row r="2" spans="2:213" s="2" customFormat="1" ht="39.75" customHeight="1" thickBot="1" x14ac:dyDescent="0.3">
      <c r="B2" s="407"/>
      <c r="C2" s="408"/>
      <c r="D2" s="408"/>
      <c r="E2" s="408"/>
      <c r="F2" s="409"/>
      <c r="G2" s="327" t="s">
        <v>35</v>
      </c>
      <c r="H2" s="328"/>
      <c r="I2" s="328"/>
      <c r="J2" s="328"/>
      <c r="K2" s="328"/>
      <c r="L2" s="328"/>
      <c r="M2" s="328"/>
      <c r="N2" s="329"/>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row>
    <row r="5" spans="2:213" s="10" customFormat="1" ht="27.75" customHeight="1" thickBot="1" x14ac:dyDescent="0.3">
      <c r="B5" s="413"/>
      <c r="C5" s="414"/>
      <c r="D5" s="414"/>
      <c r="E5" s="414"/>
      <c r="F5" s="415"/>
      <c r="G5" s="335" t="s">
        <v>43</v>
      </c>
      <c r="H5" s="336"/>
      <c r="I5" s="335">
        <v>1</v>
      </c>
      <c r="J5" s="336"/>
      <c r="K5" s="337">
        <v>46113</v>
      </c>
      <c r="L5" s="336"/>
      <c r="M5" s="335">
        <v>1</v>
      </c>
      <c r="N5" s="336"/>
    </row>
    <row r="6" spans="2:213" s="24" customFormat="1" ht="17.25" thickBot="1" x14ac:dyDescent="0.3">
      <c r="H6" s="86"/>
      <c r="I6" s="86"/>
      <c r="J6" s="86"/>
      <c r="K6" s="86"/>
      <c r="L6" s="86"/>
      <c r="M6" s="86"/>
      <c r="N6" s="87"/>
    </row>
    <row r="7" spans="2:213" s="24" customFormat="1" ht="24.75" customHeight="1" x14ac:dyDescent="0.25">
      <c r="B7" s="456" t="s">
        <v>6</v>
      </c>
      <c r="C7" s="457"/>
      <c r="D7" s="457"/>
      <c r="E7" s="457"/>
      <c r="F7" s="457"/>
      <c r="G7" s="457"/>
      <c r="H7" s="457"/>
      <c r="I7" s="314" t="s">
        <v>660</v>
      </c>
      <c r="J7" s="314"/>
      <c r="K7" s="314"/>
      <c r="L7" s="314"/>
      <c r="M7" s="314"/>
      <c r="N7" s="315"/>
    </row>
    <row r="8" spans="2:213" s="24" customFormat="1" ht="24" customHeight="1" x14ac:dyDescent="0.25">
      <c r="B8" s="458" t="s">
        <v>7</v>
      </c>
      <c r="C8" s="459"/>
      <c r="D8" s="459"/>
      <c r="E8" s="459"/>
      <c r="F8" s="459"/>
      <c r="G8" s="459"/>
      <c r="H8" s="459"/>
      <c r="I8" s="338" t="s">
        <v>661</v>
      </c>
      <c r="J8" s="338"/>
      <c r="K8" s="338"/>
      <c r="L8" s="338"/>
      <c r="M8" s="338"/>
      <c r="N8" s="339"/>
    </row>
    <row r="9" spans="2:213" s="24" customFormat="1" ht="27" customHeight="1" thickBot="1" x14ac:dyDescent="0.3">
      <c r="B9" s="460" t="s">
        <v>8</v>
      </c>
      <c r="C9" s="461"/>
      <c r="D9" s="461"/>
      <c r="E9" s="461"/>
      <c r="F9" s="461"/>
      <c r="G9" s="461"/>
      <c r="H9" s="461"/>
      <c r="I9" s="344" t="s">
        <v>662</v>
      </c>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3.75" thickBot="1" x14ac:dyDescent="0.3">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s="116" customFormat="1" ht="285" customHeight="1" x14ac:dyDescent="0.25">
      <c r="B14" s="442" t="s">
        <v>5</v>
      </c>
      <c r="C14" s="17" t="s">
        <v>451</v>
      </c>
      <c r="D14" s="17" t="s">
        <v>663</v>
      </c>
      <c r="E14" s="17" t="s">
        <v>85</v>
      </c>
      <c r="F14" s="17" t="s">
        <v>664</v>
      </c>
      <c r="G14" s="114"/>
      <c r="H14" s="7" t="s">
        <v>665</v>
      </c>
      <c r="I14" s="11">
        <v>46023</v>
      </c>
      <c r="J14" s="37">
        <v>46387</v>
      </c>
      <c r="K14" s="7" t="s">
        <v>666</v>
      </c>
      <c r="L14" s="17" t="s">
        <v>667</v>
      </c>
      <c r="M14" s="227" t="s">
        <v>222</v>
      </c>
      <c r="N14" s="102"/>
      <c r="O14" s="29" t="s">
        <v>1207</v>
      </c>
      <c r="P14" s="162" t="s">
        <v>1208</v>
      </c>
      <c r="Q14" s="30"/>
      <c r="R14" s="70" t="s">
        <v>1209</v>
      </c>
      <c r="S14" s="31"/>
    </row>
    <row r="15" spans="2:213" s="116" customFormat="1" ht="320.25" customHeight="1" x14ac:dyDescent="0.25">
      <c r="B15" s="443"/>
      <c r="C15" s="422"/>
      <c r="D15" s="423"/>
      <c r="E15" s="423"/>
      <c r="F15" s="424"/>
      <c r="G15" s="17" t="s">
        <v>668</v>
      </c>
      <c r="H15" s="7" t="s">
        <v>669</v>
      </c>
      <c r="I15" s="11">
        <v>46023</v>
      </c>
      <c r="J15" s="38">
        <v>46173</v>
      </c>
      <c r="K15" s="7" t="s">
        <v>670</v>
      </c>
      <c r="L15" s="17" t="s">
        <v>671</v>
      </c>
      <c r="M15" s="264">
        <v>1</v>
      </c>
      <c r="N15" s="102"/>
      <c r="O15" s="62" t="s">
        <v>1211</v>
      </c>
      <c r="P15" s="163" t="s">
        <v>1210</v>
      </c>
      <c r="Q15" s="61"/>
      <c r="R15" s="39" t="s">
        <v>1212</v>
      </c>
      <c r="S15" s="120" t="s">
        <v>1213</v>
      </c>
    </row>
    <row r="16" spans="2:213" s="116" customFormat="1" ht="409.5" customHeight="1" x14ac:dyDescent="0.25">
      <c r="B16" s="444"/>
      <c r="C16" s="422"/>
      <c r="D16" s="423"/>
      <c r="E16" s="423"/>
      <c r="F16" s="424"/>
      <c r="G16" s="17" t="s">
        <v>668</v>
      </c>
      <c r="H16" s="7" t="s">
        <v>672</v>
      </c>
      <c r="I16" s="11">
        <v>46023</v>
      </c>
      <c r="J16" s="38">
        <v>46173</v>
      </c>
      <c r="K16" s="7" t="s">
        <v>673</v>
      </c>
      <c r="L16" s="17" t="s">
        <v>674</v>
      </c>
      <c r="M16" s="227" t="s">
        <v>222</v>
      </c>
      <c r="N16" s="102"/>
      <c r="O16" s="62" t="s">
        <v>1215</v>
      </c>
      <c r="P16" s="163" t="s">
        <v>1214</v>
      </c>
      <c r="Q16" s="117"/>
      <c r="R16" s="39" t="s">
        <v>1212</v>
      </c>
      <c r="S16" s="204" t="s">
        <v>1216</v>
      </c>
    </row>
    <row r="17" spans="2:19" ht="17.25" thickBot="1" x14ac:dyDescent="0.3">
      <c r="B17" s="101"/>
      <c r="C17" s="54"/>
      <c r="D17" s="54"/>
      <c r="E17" s="54"/>
      <c r="F17" s="17"/>
      <c r="G17" s="17"/>
      <c r="H17" s="7"/>
      <c r="I17" s="11"/>
      <c r="J17" s="41"/>
      <c r="K17" s="7"/>
      <c r="L17" s="17"/>
      <c r="M17" s="17"/>
      <c r="N17" s="151"/>
      <c r="O17" s="143"/>
      <c r="P17" s="144"/>
      <c r="Q17" s="144"/>
      <c r="R17" s="144"/>
      <c r="S17" s="145"/>
    </row>
    <row r="18" spans="2:19" ht="21" thickBot="1" x14ac:dyDescent="0.3">
      <c r="B18" s="433" t="s">
        <v>18</v>
      </c>
      <c r="C18" s="434"/>
      <c r="D18" s="434"/>
      <c r="E18" s="434"/>
      <c r="F18" s="434"/>
      <c r="G18" s="434"/>
      <c r="H18" s="434"/>
      <c r="I18" s="434"/>
      <c r="J18" s="434"/>
      <c r="K18" s="434"/>
      <c r="L18" s="434"/>
      <c r="M18" s="435"/>
      <c r="N18" s="152">
        <f>SUM(N1:N14)</f>
        <v>0</v>
      </c>
      <c r="O18" s="146"/>
      <c r="P18" s="147"/>
      <c r="Q18" s="147"/>
      <c r="R18" s="147"/>
      <c r="S18" s="148"/>
    </row>
    <row r="19" spans="2:19" ht="96" customHeight="1" x14ac:dyDescent="0.25">
      <c r="B19" s="402"/>
      <c r="C19" s="403"/>
      <c r="D19" s="403"/>
      <c r="E19" s="403"/>
      <c r="F19" s="403"/>
      <c r="G19" s="403"/>
      <c r="H19" s="403"/>
      <c r="I19" s="403"/>
      <c r="J19" s="403"/>
      <c r="K19" s="403"/>
      <c r="L19" s="403"/>
      <c r="M19" s="403"/>
      <c r="N19" s="404"/>
    </row>
    <row r="20" spans="2:19" ht="21" x14ac:dyDescent="0.25">
      <c r="B20" s="381" t="s">
        <v>19</v>
      </c>
      <c r="C20" s="382"/>
      <c r="D20" s="382"/>
      <c r="E20" s="382"/>
      <c r="F20" s="382"/>
      <c r="G20" s="382"/>
      <c r="H20" s="382" t="s">
        <v>20</v>
      </c>
      <c r="I20" s="382"/>
      <c r="J20" s="382"/>
      <c r="K20" s="382" t="s">
        <v>21</v>
      </c>
      <c r="L20" s="382"/>
      <c r="M20" s="382"/>
      <c r="N20" s="383"/>
    </row>
    <row r="21" spans="2:19" ht="17.25" thickBot="1" x14ac:dyDescent="0.3">
      <c r="B21" s="370" t="s">
        <v>675</v>
      </c>
      <c r="C21" s="371"/>
      <c r="D21" s="371"/>
      <c r="E21" s="371"/>
      <c r="F21" s="371"/>
      <c r="G21" s="371"/>
      <c r="H21" s="371" t="s">
        <v>197</v>
      </c>
      <c r="I21" s="371"/>
      <c r="J21" s="371"/>
      <c r="K21" s="371" t="s">
        <v>104</v>
      </c>
      <c r="L21" s="371"/>
      <c r="M21" s="371"/>
      <c r="N21" s="401"/>
    </row>
  </sheetData>
  <mergeCells count="46">
    <mergeCell ref="B7:H7"/>
    <mergeCell ref="I7:N7"/>
    <mergeCell ref="B8:H8"/>
    <mergeCell ref="B2:F5"/>
    <mergeCell ref="G2:N2"/>
    <mergeCell ref="G3:N3"/>
    <mergeCell ref="G4:H4"/>
    <mergeCell ref="I4:J4"/>
    <mergeCell ref="K4:L4"/>
    <mergeCell ref="M4:N4"/>
    <mergeCell ref="G5:H5"/>
    <mergeCell ref="I5:J5"/>
    <mergeCell ref="K5:L5"/>
    <mergeCell ref="M5:N5"/>
    <mergeCell ref="G12:G13"/>
    <mergeCell ref="H12:H13"/>
    <mergeCell ref="I12:J12"/>
    <mergeCell ref="I8:N8"/>
    <mergeCell ref="B10:H10"/>
    <mergeCell ref="I10:N10"/>
    <mergeCell ref="B11:H11"/>
    <mergeCell ref="I11:N11"/>
    <mergeCell ref="B9:H9"/>
    <mergeCell ref="I9:N9"/>
    <mergeCell ref="K12:K13"/>
    <mergeCell ref="B21:G21"/>
    <mergeCell ref="H21:J21"/>
    <mergeCell ref="K21:N21"/>
    <mergeCell ref="L12:L13"/>
    <mergeCell ref="M12:M13"/>
    <mergeCell ref="N12:N13"/>
    <mergeCell ref="B14:B16"/>
    <mergeCell ref="C15:F15"/>
    <mergeCell ref="C16:F16"/>
    <mergeCell ref="B18:M18"/>
    <mergeCell ref="B19:N19"/>
    <mergeCell ref="B20:G20"/>
    <mergeCell ref="H20:J20"/>
    <mergeCell ref="K20:N20"/>
    <mergeCell ref="B12:B13"/>
    <mergeCell ref="C12:F12"/>
    <mergeCell ref="O12:O13"/>
    <mergeCell ref="P12:P13"/>
    <mergeCell ref="Q12:Q13"/>
    <mergeCell ref="R12:R13"/>
    <mergeCell ref="S12:S13"/>
  </mergeCells>
  <conditionalFormatting sqref="J14:J17">
    <cfRule type="expression" dxfId="8" priority="1">
      <formula>AND(TODAY()&gt;=I14,TODAY()&gt;J14)</formula>
    </cfRule>
    <cfRule type="expression" dxfId="7" priority="2">
      <formula>AND(TODAY()&gt;=I14,TODAY()&lt;=J14,J14-TODAY()&lt;=30)</formula>
    </cfRule>
    <cfRule type="expression" dxfId="6" priority="3">
      <formula>_xludf.AND(_xludf.TODAY()&gt;=I14, _xludf.TODAY()&lt;=J14-3)</formula>
    </cfRule>
  </conditionalFormatting>
  <hyperlinks>
    <hyperlink ref="P14" r:id="rId1" xr:uid="{BDE65129-FAB9-409A-AD66-BA7DD6C57E09}"/>
    <hyperlink ref="P15" r:id="rId2" xr:uid="{3BC40BE0-A5B4-40D8-94F4-FA009146D8FF}"/>
    <hyperlink ref="P16" r:id="rId3" xr:uid="{318EEC05-D2CD-49F5-82B1-FD98DB466450}"/>
  </hyperlinks>
  <pageMargins left="0.7" right="0.7" top="0.75" bottom="0.75" header="0.3" footer="0.3"/>
  <drawing r:id="rId4"/>
  <legacyDrawing r:id="rId5"/>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0BA33-6128-4A33-A0E0-A26040B8F222}">
  <dimension ref="B1:HE43"/>
  <sheetViews>
    <sheetView topLeftCell="F11" zoomScale="80" zoomScaleNormal="80" workbookViewId="0">
      <selection activeCell="M14" sqref="M14"/>
    </sheetView>
  </sheetViews>
  <sheetFormatPr baseColWidth="10" defaultRowHeight="16.5" x14ac:dyDescent="0.25"/>
  <cols>
    <col min="1" max="1" width="1.42578125" style="89" customWidth="1"/>
    <col min="2" max="2" width="22.85546875" style="89" customWidth="1"/>
    <col min="3" max="3" width="13" style="89" customWidth="1"/>
    <col min="4" max="4" width="13.28515625" style="89" customWidth="1"/>
    <col min="5" max="5" width="11.42578125" style="89"/>
    <col min="6" max="6" width="22.42578125" style="89" customWidth="1"/>
    <col min="7" max="7" width="13.85546875" style="89" customWidth="1"/>
    <col min="8" max="8" width="45.5703125" style="89" customWidth="1"/>
    <col min="9" max="9" width="15.140625" style="89" customWidth="1"/>
    <col min="10" max="10" width="16.5703125" style="89" customWidth="1"/>
    <col min="11" max="11" width="34.28515625" style="89" customWidth="1"/>
    <col min="12" max="12" width="34.140625" style="89" customWidth="1"/>
    <col min="13" max="13" width="11.42578125" style="89"/>
    <col min="14" max="14" width="19.5703125" style="89" hidden="1" customWidth="1"/>
    <col min="15" max="15" width="61" style="260" customWidth="1"/>
    <col min="16" max="16" width="46.5703125" style="89" customWidth="1"/>
    <col min="17" max="17" width="30.140625" style="89" hidden="1" customWidth="1"/>
    <col min="18" max="18" width="46.5703125" style="283" customWidth="1"/>
    <col min="19" max="19" width="46.5703125" style="89" customWidth="1"/>
    <col min="20" max="16384" width="11.42578125" style="89"/>
  </cols>
  <sheetData>
    <row r="1" spans="2:213" s="24" customFormat="1" ht="13.5" customHeight="1" thickBot="1" x14ac:dyDescent="0.3">
      <c r="N1" s="25"/>
      <c r="R1" s="25"/>
    </row>
    <row r="2" spans="2:213" s="2" customFormat="1" ht="39.75" customHeight="1" thickBot="1" x14ac:dyDescent="0.3">
      <c r="B2" s="407"/>
      <c r="C2" s="408"/>
      <c r="D2" s="408"/>
      <c r="E2" s="408"/>
      <c r="F2" s="409"/>
      <c r="G2" s="327" t="s">
        <v>35</v>
      </c>
      <c r="H2" s="328"/>
      <c r="I2" s="328"/>
      <c r="J2" s="328"/>
      <c r="K2" s="328"/>
      <c r="L2" s="328"/>
      <c r="M2" s="328"/>
      <c r="N2" s="329"/>
      <c r="O2" s="1"/>
      <c r="R2" s="244"/>
    </row>
    <row r="3" spans="2:213" s="1" customFormat="1" ht="55.5" customHeight="1" thickBot="1" x14ac:dyDescent="0.3">
      <c r="B3" s="410"/>
      <c r="C3" s="411"/>
      <c r="D3" s="411"/>
      <c r="E3" s="411"/>
      <c r="F3" s="412"/>
      <c r="G3" s="330" t="s">
        <v>4</v>
      </c>
      <c r="H3" s="331"/>
      <c r="I3" s="331"/>
      <c r="J3" s="331"/>
      <c r="K3" s="331"/>
      <c r="L3" s="331"/>
      <c r="M3" s="331"/>
      <c r="N3" s="332"/>
      <c r="R3" s="244"/>
    </row>
    <row r="4" spans="2:213" s="10" customFormat="1" ht="21" customHeight="1" x14ac:dyDescent="0.25">
      <c r="B4" s="410"/>
      <c r="C4" s="411"/>
      <c r="D4" s="411"/>
      <c r="E4" s="411"/>
      <c r="F4" s="412"/>
      <c r="G4" s="333" t="s">
        <v>0</v>
      </c>
      <c r="H4" s="334"/>
      <c r="I4" s="333" t="s">
        <v>1</v>
      </c>
      <c r="J4" s="334"/>
      <c r="K4" s="333" t="s">
        <v>2</v>
      </c>
      <c r="L4" s="334"/>
      <c r="M4" s="333" t="s">
        <v>3</v>
      </c>
      <c r="N4" s="334"/>
      <c r="O4" s="24"/>
      <c r="R4" s="25"/>
    </row>
    <row r="5" spans="2:213" s="10" customFormat="1" ht="27.75" customHeight="1" thickBot="1" x14ac:dyDescent="0.3">
      <c r="B5" s="413"/>
      <c r="C5" s="414"/>
      <c r="D5" s="414"/>
      <c r="E5" s="414"/>
      <c r="F5" s="415"/>
      <c r="G5" s="335" t="s">
        <v>43</v>
      </c>
      <c r="H5" s="336"/>
      <c r="I5" s="335">
        <v>1</v>
      </c>
      <c r="J5" s="336"/>
      <c r="K5" s="337">
        <v>46113</v>
      </c>
      <c r="L5" s="336"/>
      <c r="M5" s="335">
        <v>1</v>
      </c>
      <c r="N5" s="336"/>
      <c r="O5" s="24"/>
      <c r="R5" s="25"/>
    </row>
    <row r="6" spans="2:213" s="24" customFormat="1" ht="17.25" thickBot="1" x14ac:dyDescent="0.3">
      <c r="H6" s="86"/>
      <c r="I6" s="86"/>
      <c r="J6" s="86"/>
      <c r="K6" s="86"/>
      <c r="L6" s="86"/>
      <c r="M6" s="86"/>
      <c r="N6" s="87"/>
      <c r="R6" s="25"/>
    </row>
    <row r="7" spans="2:213" s="24" customFormat="1" ht="24.75" customHeight="1" x14ac:dyDescent="0.25">
      <c r="B7" s="456" t="s">
        <v>6</v>
      </c>
      <c r="C7" s="457"/>
      <c r="D7" s="457"/>
      <c r="E7" s="457"/>
      <c r="F7" s="457"/>
      <c r="G7" s="457"/>
      <c r="H7" s="457"/>
      <c r="I7" s="314" t="s">
        <v>676</v>
      </c>
      <c r="J7" s="314"/>
      <c r="K7" s="314"/>
      <c r="L7" s="314"/>
      <c r="M7" s="314"/>
      <c r="N7" s="315"/>
      <c r="R7" s="25"/>
    </row>
    <row r="8" spans="2:213" s="24" customFormat="1" ht="24" customHeight="1" x14ac:dyDescent="0.25">
      <c r="B8" s="458" t="s">
        <v>7</v>
      </c>
      <c r="C8" s="459"/>
      <c r="D8" s="459"/>
      <c r="E8" s="459"/>
      <c r="F8" s="459"/>
      <c r="G8" s="459"/>
      <c r="H8" s="459"/>
      <c r="I8" s="338" t="s">
        <v>677</v>
      </c>
      <c r="J8" s="338"/>
      <c r="K8" s="338"/>
      <c r="L8" s="338"/>
      <c r="M8" s="338"/>
      <c r="N8" s="339"/>
      <c r="R8" s="25"/>
    </row>
    <row r="9" spans="2:213" s="24" customFormat="1" ht="27" customHeight="1" thickBot="1" x14ac:dyDescent="0.3">
      <c r="B9" s="460" t="s">
        <v>8</v>
      </c>
      <c r="C9" s="461"/>
      <c r="D9" s="461"/>
      <c r="E9" s="461"/>
      <c r="F9" s="461"/>
      <c r="G9" s="461"/>
      <c r="H9" s="461"/>
      <c r="I9" s="344" t="s">
        <v>678</v>
      </c>
      <c r="J9" s="344"/>
      <c r="K9" s="344"/>
      <c r="L9" s="344"/>
      <c r="M9" s="344"/>
      <c r="N9" s="345"/>
      <c r="R9" s="25"/>
    </row>
    <row r="10" spans="2:213" s="24" customFormat="1" ht="29.25" customHeight="1" x14ac:dyDescent="0.25">
      <c r="B10" s="416"/>
      <c r="C10" s="416"/>
      <c r="D10" s="416"/>
      <c r="E10" s="416"/>
      <c r="F10" s="416"/>
      <c r="G10" s="416"/>
      <c r="H10" s="416"/>
      <c r="I10" s="405"/>
      <c r="J10" s="405"/>
      <c r="K10" s="405"/>
      <c r="L10" s="405"/>
      <c r="M10" s="405"/>
      <c r="N10" s="405"/>
      <c r="R10" s="2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5"/>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3.75" thickBot="1" x14ac:dyDescent="0.3">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ht="123.75" customHeight="1" x14ac:dyDescent="0.25">
      <c r="B14" s="442" t="s">
        <v>646</v>
      </c>
      <c r="C14" s="607"/>
      <c r="D14" s="608"/>
      <c r="E14" s="608"/>
      <c r="F14" s="609"/>
      <c r="G14" s="17" t="s">
        <v>679</v>
      </c>
      <c r="H14" s="7" t="s">
        <v>680</v>
      </c>
      <c r="I14" s="11">
        <v>46023</v>
      </c>
      <c r="J14" s="37">
        <v>46387</v>
      </c>
      <c r="K14" s="7" t="s">
        <v>681</v>
      </c>
      <c r="L14" s="17" t="s">
        <v>682</v>
      </c>
      <c r="M14" s="264">
        <v>1</v>
      </c>
      <c r="N14" s="151"/>
      <c r="O14" s="29" t="s">
        <v>1218</v>
      </c>
      <c r="P14" s="162" t="s">
        <v>1219</v>
      </c>
      <c r="Q14" s="30"/>
      <c r="R14" s="70" t="s">
        <v>1220</v>
      </c>
      <c r="S14" s="31"/>
    </row>
    <row r="15" spans="2:213" ht="110.25" customHeight="1" x14ac:dyDescent="0.25">
      <c r="B15" s="443"/>
      <c r="C15" s="577"/>
      <c r="D15" s="578"/>
      <c r="E15" s="578"/>
      <c r="F15" s="579"/>
      <c r="G15" s="17" t="s">
        <v>679</v>
      </c>
      <c r="H15" s="7" t="s">
        <v>683</v>
      </c>
      <c r="I15" s="11">
        <v>46023</v>
      </c>
      <c r="J15" s="38">
        <v>46052</v>
      </c>
      <c r="K15" s="7" t="s">
        <v>684</v>
      </c>
      <c r="L15" s="17" t="s">
        <v>685</v>
      </c>
      <c r="M15" s="281" t="s">
        <v>686</v>
      </c>
      <c r="N15" s="151"/>
      <c r="O15" s="62" t="s">
        <v>1222</v>
      </c>
      <c r="P15" s="163" t="s">
        <v>1221</v>
      </c>
      <c r="Q15" s="61"/>
      <c r="R15" s="202" t="s">
        <v>1223</v>
      </c>
      <c r="S15" s="63"/>
    </row>
    <row r="16" spans="2:213" ht="95.25" customHeight="1" x14ac:dyDescent="0.25">
      <c r="B16" s="443"/>
      <c r="C16" s="577"/>
      <c r="D16" s="578"/>
      <c r="E16" s="578"/>
      <c r="F16" s="579"/>
      <c r="G16" s="17" t="s">
        <v>679</v>
      </c>
      <c r="H16" s="7" t="s">
        <v>687</v>
      </c>
      <c r="I16" s="11">
        <v>46023</v>
      </c>
      <c r="J16" s="38">
        <v>46096</v>
      </c>
      <c r="K16" s="7" t="s">
        <v>497</v>
      </c>
      <c r="L16" s="17" t="s">
        <v>688</v>
      </c>
      <c r="M16" s="281" t="s">
        <v>689</v>
      </c>
      <c r="N16" s="151"/>
      <c r="O16" s="62" t="s">
        <v>1225</v>
      </c>
      <c r="P16" s="163" t="s">
        <v>1224</v>
      </c>
      <c r="Q16" s="105"/>
      <c r="R16" s="202" t="s">
        <v>1093</v>
      </c>
      <c r="S16" s="107"/>
    </row>
    <row r="17" spans="2:19" ht="58.5" customHeight="1" x14ac:dyDescent="0.25">
      <c r="B17" s="443"/>
      <c r="C17" s="564"/>
      <c r="D17" s="565"/>
      <c r="E17" s="565"/>
      <c r="F17" s="566"/>
      <c r="G17" s="355" t="s">
        <v>679</v>
      </c>
      <c r="H17" s="364" t="s">
        <v>690</v>
      </c>
      <c r="I17" s="11">
        <v>46023</v>
      </c>
      <c r="J17" s="38">
        <v>46062</v>
      </c>
      <c r="K17" s="364" t="s">
        <v>111</v>
      </c>
      <c r="L17" s="355" t="s">
        <v>381</v>
      </c>
      <c r="M17" s="430">
        <v>1</v>
      </c>
      <c r="N17" s="151"/>
      <c r="O17" s="173" t="s">
        <v>1227</v>
      </c>
      <c r="P17" s="498" t="s">
        <v>1226</v>
      </c>
      <c r="Q17" s="105"/>
      <c r="R17" s="453" t="s">
        <v>1231</v>
      </c>
      <c r="S17" s="107"/>
    </row>
    <row r="18" spans="2:19" ht="61.5" customHeight="1" x14ac:dyDescent="0.25">
      <c r="B18" s="443"/>
      <c r="C18" s="567"/>
      <c r="D18" s="568"/>
      <c r="E18" s="568"/>
      <c r="F18" s="569"/>
      <c r="G18" s="363"/>
      <c r="H18" s="365"/>
      <c r="I18" s="11">
        <v>46063</v>
      </c>
      <c r="J18" s="38">
        <v>46157</v>
      </c>
      <c r="K18" s="365"/>
      <c r="L18" s="363"/>
      <c r="M18" s="431"/>
      <c r="N18" s="151"/>
      <c r="O18" s="173" t="s">
        <v>1228</v>
      </c>
      <c r="P18" s="499"/>
      <c r="Q18" s="105"/>
      <c r="R18" s="454"/>
      <c r="S18" s="107"/>
    </row>
    <row r="19" spans="2:19" ht="32.25" customHeight="1" x14ac:dyDescent="0.25">
      <c r="B19" s="443"/>
      <c r="C19" s="567"/>
      <c r="D19" s="568"/>
      <c r="E19" s="568"/>
      <c r="F19" s="569"/>
      <c r="G19" s="363"/>
      <c r="H19" s="365"/>
      <c r="I19" s="11">
        <v>46158</v>
      </c>
      <c r="J19" s="38">
        <v>46244</v>
      </c>
      <c r="K19" s="365"/>
      <c r="L19" s="363"/>
      <c r="M19" s="431"/>
      <c r="N19" s="151"/>
      <c r="O19" s="257" t="s">
        <v>814</v>
      </c>
      <c r="P19" s="499"/>
      <c r="Q19" s="105"/>
      <c r="R19" s="454"/>
      <c r="S19" s="107"/>
    </row>
    <row r="20" spans="2:19" ht="32.25" customHeight="1" x14ac:dyDescent="0.25">
      <c r="B20" s="443"/>
      <c r="C20" s="570"/>
      <c r="D20" s="571"/>
      <c r="E20" s="571"/>
      <c r="F20" s="572"/>
      <c r="G20" s="356"/>
      <c r="H20" s="366"/>
      <c r="I20" s="11">
        <v>46241</v>
      </c>
      <c r="J20" s="38">
        <v>46331</v>
      </c>
      <c r="K20" s="366"/>
      <c r="L20" s="356"/>
      <c r="M20" s="432"/>
      <c r="N20" s="151"/>
      <c r="O20" s="257"/>
      <c r="P20" s="500"/>
      <c r="Q20" s="105"/>
      <c r="R20" s="420"/>
      <c r="S20" s="107"/>
    </row>
    <row r="21" spans="2:19" ht="59.25" customHeight="1" x14ac:dyDescent="0.25">
      <c r="B21" s="443"/>
      <c r="C21" s="127"/>
      <c r="D21" s="128"/>
      <c r="E21" s="128"/>
      <c r="F21" s="129"/>
      <c r="G21" s="17" t="s">
        <v>679</v>
      </c>
      <c r="H21" s="50" t="s">
        <v>691</v>
      </c>
      <c r="I21" s="11">
        <v>46023</v>
      </c>
      <c r="J21" s="38">
        <v>46052</v>
      </c>
      <c r="K21" s="7" t="s">
        <v>692</v>
      </c>
      <c r="L21" s="17" t="s">
        <v>693</v>
      </c>
      <c r="M21" s="281" t="s">
        <v>689</v>
      </c>
      <c r="N21" s="151"/>
      <c r="O21" s="173" t="s">
        <v>1230</v>
      </c>
      <c r="P21" s="396" t="s">
        <v>1229</v>
      </c>
      <c r="Q21" s="105"/>
      <c r="R21" s="179" t="s">
        <v>1093</v>
      </c>
      <c r="S21" s="107"/>
    </row>
    <row r="22" spans="2:19" ht="61.5" customHeight="1" x14ac:dyDescent="0.25">
      <c r="B22" s="443"/>
      <c r="C22" s="577"/>
      <c r="D22" s="578"/>
      <c r="E22" s="578"/>
      <c r="F22" s="579"/>
      <c r="G22" s="17" t="s">
        <v>679</v>
      </c>
      <c r="H22" s="7" t="s">
        <v>694</v>
      </c>
      <c r="I22" s="11">
        <v>46023</v>
      </c>
      <c r="J22" s="38">
        <v>46053</v>
      </c>
      <c r="K22" s="7" t="s">
        <v>692</v>
      </c>
      <c r="L22" s="17" t="s">
        <v>693</v>
      </c>
      <c r="M22" s="281" t="s">
        <v>689</v>
      </c>
      <c r="N22" s="151"/>
      <c r="O22" s="173" t="s">
        <v>1232</v>
      </c>
      <c r="P22" s="397"/>
      <c r="Q22" s="105"/>
      <c r="R22" s="179" t="s">
        <v>1093</v>
      </c>
      <c r="S22" s="107"/>
    </row>
    <row r="23" spans="2:19" ht="36" customHeight="1" x14ac:dyDescent="0.25">
      <c r="B23" s="443"/>
      <c r="C23" s="564"/>
      <c r="D23" s="565"/>
      <c r="E23" s="565"/>
      <c r="F23" s="566"/>
      <c r="G23" s="355" t="s">
        <v>679</v>
      </c>
      <c r="H23" s="364" t="s">
        <v>1233</v>
      </c>
      <c r="I23" s="11">
        <v>46023</v>
      </c>
      <c r="J23" s="38">
        <v>46032</v>
      </c>
      <c r="K23" s="364" t="s">
        <v>1234</v>
      </c>
      <c r="L23" s="355" t="s">
        <v>381</v>
      </c>
      <c r="M23" s="430">
        <v>1</v>
      </c>
      <c r="N23" s="151"/>
      <c r="O23" s="173" t="s">
        <v>1235</v>
      </c>
      <c r="P23" s="396" t="s">
        <v>1242</v>
      </c>
      <c r="Q23" s="105"/>
      <c r="R23" s="453" t="s">
        <v>1243</v>
      </c>
      <c r="S23" s="107"/>
    </row>
    <row r="24" spans="2:19" ht="33" x14ac:dyDescent="0.25">
      <c r="B24" s="443"/>
      <c r="C24" s="567"/>
      <c r="D24" s="568"/>
      <c r="E24" s="568"/>
      <c r="F24" s="569"/>
      <c r="G24" s="363"/>
      <c r="H24" s="365"/>
      <c r="I24" s="11">
        <v>46033</v>
      </c>
      <c r="J24" s="38">
        <v>46063</v>
      </c>
      <c r="K24" s="365"/>
      <c r="L24" s="363"/>
      <c r="M24" s="593"/>
      <c r="N24" s="151"/>
      <c r="O24" s="173" t="s">
        <v>1236</v>
      </c>
      <c r="P24" s="425"/>
      <c r="Q24" s="105"/>
      <c r="R24" s="454"/>
      <c r="S24" s="107"/>
    </row>
    <row r="25" spans="2:19" ht="33" x14ac:dyDescent="0.25">
      <c r="B25" s="443"/>
      <c r="C25" s="567"/>
      <c r="D25" s="568"/>
      <c r="E25" s="568"/>
      <c r="F25" s="569"/>
      <c r="G25" s="363"/>
      <c r="H25" s="365"/>
      <c r="I25" s="11">
        <v>46064</v>
      </c>
      <c r="J25" s="38">
        <v>46091</v>
      </c>
      <c r="K25" s="365"/>
      <c r="L25" s="363"/>
      <c r="M25" s="593"/>
      <c r="N25" s="151"/>
      <c r="O25" s="173" t="s">
        <v>1237</v>
      </c>
      <c r="P25" s="425"/>
      <c r="Q25" s="105"/>
      <c r="R25" s="454"/>
      <c r="S25" s="107"/>
    </row>
    <row r="26" spans="2:19" ht="33" x14ac:dyDescent="0.25">
      <c r="B26" s="443"/>
      <c r="C26" s="567"/>
      <c r="D26" s="568"/>
      <c r="E26" s="568"/>
      <c r="F26" s="569"/>
      <c r="G26" s="363"/>
      <c r="H26" s="365"/>
      <c r="I26" s="11">
        <v>46092</v>
      </c>
      <c r="J26" s="38">
        <v>46122</v>
      </c>
      <c r="K26" s="365"/>
      <c r="L26" s="363"/>
      <c r="M26" s="593"/>
      <c r="N26" s="151"/>
      <c r="O26" s="173" t="s">
        <v>1238</v>
      </c>
      <c r="P26" s="425"/>
      <c r="Q26" s="105"/>
      <c r="R26" s="454"/>
      <c r="S26" s="107"/>
    </row>
    <row r="27" spans="2:19" ht="33" x14ac:dyDescent="0.25">
      <c r="B27" s="443"/>
      <c r="C27" s="567"/>
      <c r="D27" s="568"/>
      <c r="E27" s="568"/>
      <c r="F27" s="569"/>
      <c r="G27" s="363"/>
      <c r="H27" s="365"/>
      <c r="I27" s="11">
        <v>46123</v>
      </c>
      <c r="J27" s="38">
        <v>46152</v>
      </c>
      <c r="K27" s="365"/>
      <c r="L27" s="363"/>
      <c r="M27" s="593"/>
      <c r="N27" s="151"/>
      <c r="O27" s="173" t="s">
        <v>1239</v>
      </c>
      <c r="P27" s="425"/>
      <c r="Q27" s="105"/>
      <c r="R27" s="454"/>
      <c r="S27" s="107"/>
    </row>
    <row r="28" spans="2:19" ht="33" x14ac:dyDescent="0.25">
      <c r="B28" s="443"/>
      <c r="C28" s="567"/>
      <c r="D28" s="568"/>
      <c r="E28" s="568"/>
      <c r="F28" s="569"/>
      <c r="G28" s="363"/>
      <c r="H28" s="365"/>
      <c r="I28" s="11">
        <v>46153</v>
      </c>
      <c r="J28" s="38">
        <v>46183</v>
      </c>
      <c r="K28" s="365"/>
      <c r="L28" s="363"/>
      <c r="M28" s="593"/>
      <c r="N28" s="151"/>
      <c r="O28" s="173" t="s">
        <v>1240</v>
      </c>
      <c r="P28" s="425"/>
      <c r="Q28" s="105"/>
      <c r="R28" s="454"/>
      <c r="S28" s="107"/>
    </row>
    <row r="29" spans="2:19" ht="33" x14ac:dyDescent="0.25">
      <c r="B29" s="443"/>
      <c r="C29" s="567"/>
      <c r="D29" s="568"/>
      <c r="E29" s="568"/>
      <c r="F29" s="569"/>
      <c r="G29" s="363"/>
      <c r="H29" s="365"/>
      <c r="I29" s="11">
        <v>46184</v>
      </c>
      <c r="J29" s="38">
        <v>46213</v>
      </c>
      <c r="K29" s="365"/>
      <c r="L29" s="363"/>
      <c r="M29" s="593"/>
      <c r="N29" s="151"/>
      <c r="O29" s="173" t="s">
        <v>1241</v>
      </c>
      <c r="P29" s="425"/>
      <c r="Q29" s="105"/>
      <c r="R29" s="454"/>
      <c r="S29" s="107"/>
    </row>
    <row r="30" spans="2:19" x14ac:dyDescent="0.25">
      <c r="B30" s="443"/>
      <c r="C30" s="567"/>
      <c r="D30" s="568"/>
      <c r="E30" s="568"/>
      <c r="F30" s="569"/>
      <c r="G30" s="363"/>
      <c r="H30" s="365"/>
      <c r="I30" s="11">
        <v>46214</v>
      </c>
      <c r="J30" s="38">
        <v>46244</v>
      </c>
      <c r="K30" s="365"/>
      <c r="L30" s="363"/>
      <c r="M30" s="593"/>
      <c r="N30" s="151"/>
      <c r="O30" s="257" t="s">
        <v>814</v>
      </c>
      <c r="P30" s="425"/>
      <c r="Q30" s="105"/>
      <c r="R30" s="454"/>
      <c r="S30" s="107"/>
    </row>
    <row r="31" spans="2:19" x14ac:dyDescent="0.25">
      <c r="B31" s="443"/>
      <c r="C31" s="567"/>
      <c r="D31" s="568"/>
      <c r="E31" s="568"/>
      <c r="F31" s="569"/>
      <c r="G31" s="363"/>
      <c r="H31" s="365"/>
      <c r="I31" s="11">
        <v>46245</v>
      </c>
      <c r="J31" s="38">
        <v>46275</v>
      </c>
      <c r="K31" s="365"/>
      <c r="L31" s="363"/>
      <c r="M31" s="593"/>
      <c r="N31" s="151"/>
      <c r="O31" s="257"/>
      <c r="P31" s="425"/>
      <c r="Q31" s="105"/>
      <c r="R31" s="454"/>
      <c r="S31" s="107"/>
    </row>
    <row r="32" spans="2:19" x14ac:dyDescent="0.25">
      <c r="B32" s="443"/>
      <c r="C32" s="567"/>
      <c r="D32" s="568"/>
      <c r="E32" s="568"/>
      <c r="F32" s="569"/>
      <c r="G32" s="363"/>
      <c r="H32" s="365"/>
      <c r="I32" s="11">
        <v>46276</v>
      </c>
      <c r="J32" s="38">
        <v>46305</v>
      </c>
      <c r="K32" s="365"/>
      <c r="L32" s="363"/>
      <c r="M32" s="593"/>
      <c r="N32" s="151"/>
      <c r="O32" s="257"/>
      <c r="P32" s="425"/>
      <c r="Q32" s="105"/>
      <c r="R32" s="454"/>
      <c r="S32" s="107"/>
    </row>
    <row r="33" spans="2:19" x14ac:dyDescent="0.25">
      <c r="B33" s="443"/>
      <c r="C33" s="567"/>
      <c r="D33" s="568"/>
      <c r="E33" s="568"/>
      <c r="F33" s="569"/>
      <c r="G33" s="363"/>
      <c r="H33" s="365"/>
      <c r="I33" s="11">
        <v>46306</v>
      </c>
      <c r="J33" s="38">
        <v>46336</v>
      </c>
      <c r="K33" s="365"/>
      <c r="L33" s="363"/>
      <c r="M33" s="593"/>
      <c r="N33" s="151"/>
      <c r="O33" s="257"/>
      <c r="P33" s="425"/>
      <c r="Q33" s="105"/>
      <c r="R33" s="454"/>
      <c r="S33" s="107"/>
    </row>
    <row r="34" spans="2:19" x14ac:dyDescent="0.25">
      <c r="B34" s="443"/>
      <c r="C34" s="570"/>
      <c r="D34" s="571"/>
      <c r="E34" s="571"/>
      <c r="F34" s="572"/>
      <c r="G34" s="356"/>
      <c r="H34" s="366"/>
      <c r="I34" s="11">
        <v>46337</v>
      </c>
      <c r="J34" s="38">
        <v>46366</v>
      </c>
      <c r="K34" s="366"/>
      <c r="L34" s="356"/>
      <c r="M34" s="594"/>
      <c r="N34" s="151"/>
      <c r="O34" s="257"/>
      <c r="P34" s="426"/>
      <c r="Q34" s="105"/>
      <c r="R34" s="420"/>
      <c r="S34" s="107"/>
    </row>
    <row r="35" spans="2:19" ht="46.5" customHeight="1" x14ac:dyDescent="0.25">
      <c r="B35" s="443"/>
      <c r="C35" s="564"/>
      <c r="D35" s="565"/>
      <c r="E35" s="565"/>
      <c r="F35" s="566"/>
      <c r="G35" s="355" t="s">
        <v>679</v>
      </c>
      <c r="H35" s="364" t="s">
        <v>695</v>
      </c>
      <c r="I35" s="11">
        <v>46023</v>
      </c>
      <c r="J35" s="38">
        <v>46073</v>
      </c>
      <c r="K35" s="364" t="s">
        <v>696</v>
      </c>
      <c r="L35" s="355" t="s">
        <v>381</v>
      </c>
      <c r="M35" s="430">
        <v>1</v>
      </c>
      <c r="N35" s="151"/>
      <c r="O35" s="173" t="s">
        <v>1244</v>
      </c>
      <c r="P35" s="396" t="s">
        <v>1247</v>
      </c>
      <c r="Q35" s="105"/>
      <c r="R35" s="453" t="s">
        <v>1248</v>
      </c>
      <c r="S35" s="107"/>
    </row>
    <row r="36" spans="2:19" ht="44.25" customHeight="1" x14ac:dyDescent="0.25">
      <c r="B36" s="443"/>
      <c r="C36" s="567"/>
      <c r="D36" s="568"/>
      <c r="E36" s="568"/>
      <c r="F36" s="569"/>
      <c r="G36" s="363"/>
      <c r="H36" s="365"/>
      <c r="I36" s="11">
        <v>46074</v>
      </c>
      <c r="J36" s="38">
        <v>46132</v>
      </c>
      <c r="K36" s="365"/>
      <c r="L36" s="363"/>
      <c r="M36" s="431"/>
      <c r="N36" s="151"/>
      <c r="O36" s="173" t="s">
        <v>1245</v>
      </c>
      <c r="P36" s="425"/>
      <c r="Q36" s="105"/>
      <c r="R36" s="454"/>
      <c r="S36" s="107"/>
    </row>
    <row r="37" spans="2:19" ht="40.5" customHeight="1" x14ac:dyDescent="0.25">
      <c r="B37" s="443"/>
      <c r="C37" s="567"/>
      <c r="D37" s="568"/>
      <c r="E37" s="568"/>
      <c r="F37" s="569"/>
      <c r="G37" s="363"/>
      <c r="H37" s="365"/>
      <c r="I37" s="11">
        <v>46133</v>
      </c>
      <c r="J37" s="38">
        <v>46223</v>
      </c>
      <c r="K37" s="365"/>
      <c r="L37" s="363"/>
      <c r="M37" s="431"/>
      <c r="N37" s="151"/>
      <c r="O37" s="173" t="s">
        <v>1246</v>
      </c>
      <c r="P37" s="425"/>
      <c r="Q37" s="105"/>
      <c r="R37" s="454"/>
      <c r="S37" s="107"/>
    </row>
    <row r="38" spans="2:19" ht="24" customHeight="1" x14ac:dyDescent="0.25">
      <c r="B38" s="444"/>
      <c r="C38" s="570"/>
      <c r="D38" s="571"/>
      <c r="E38" s="571"/>
      <c r="F38" s="572"/>
      <c r="G38" s="356"/>
      <c r="H38" s="366"/>
      <c r="I38" s="11">
        <v>46194</v>
      </c>
      <c r="J38" s="38">
        <v>46315</v>
      </c>
      <c r="K38" s="366"/>
      <c r="L38" s="356"/>
      <c r="M38" s="432"/>
      <c r="N38" s="151"/>
      <c r="O38" s="257" t="s">
        <v>814</v>
      </c>
      <c r="P38" s="426"/>
      <c r="Q38" s="105"/>
      <c r="R38" s="420"/>
      <c r="S38" s="107"/>
    </row>
    <row r="39" spans="2:19" ht="17.25" thickBot="1" x14ac:dyDescent="0.3">
      <c r="B39" s="101"/>
      <c r="C39" s="154"/>
      <c r="D39" s="154"/>
      <c r="E39" s="154"/>
      <c r="F39" s="90"/>
      <c r="G39" s="17"/>
      <c r="H39" s="7"/>
      <c r="I39" s="11"/>
      <c r="J39" s="41"/>
      <c r="K39" s="7"/>
      <c r="L39" s="17"/>
      <c r="M39" s="17"/>
      <c r="N39" s="151"/>
      <c r="O39" s="258"/>
      <c r="P39" s="144"/>
      <c r="Q39" s="144"/>
      <c r="R39" s="266"/>
      <c r="S39" s="145"/>
    </row>
    <row r="40" spans="2:19" ht="21" thickBot="1" x14ac:dyDescent="0.3">
      <c r="B40" s="433" t="s">
        <v>18</v>
      </c>
      <c r="C40" s="434"/>
      <c r="D40" s="434"/>
      <c r="E40" s="434"/>
      <c r="F40" s="434"/>
      <c r="G40" s="434"/>
      <c r="H40" s="434"/>
      <c r="I40" s="434"/>
      <c r="J40" s="434"/>
      <c r="K40" s="434"/>
      <c r="L40" s="434"/>
      <c r="M40" s="435"/>
      <c r="N40" s="152">
        <f>SUM(N1:N14)</f>
        <v>0</v>
      </c>
      <c r="O40" s="259"/>
      <c r="P40" s="147"/>
      <c r="Q40" s="147"/>
      <c r="R40" s="282"/>
      <c r="S40" s="148"/>
    </row>
    <row r="41" spans="2:19" ht="70.5" customHeight="1" x14ac:dyDescent="0.25">
      <c r="B41" s="402"/>
      <c r="C41" s="403"/>
      <c r="D41" s="403"/>
      <c r="E41" s="403"/>
      <c r="F41" s="403"/>
      <c r="G41" s="403"/>
      <c r="H41" s="403"/>
      <c r="I41" s="403"/>
      <c r="J41" s="403"/>
      <c r="K41" s="403"/>
      <c r="L41" s="403"/>
      <c r="M41" s="403"/>
      <c r="N41" s="404"/>
    </row>
    <row r="42" spans="2:19" ht="21" x14ac:dyDescent="0.25">
      <c r="B42" s="381" t="s">
        <v>19</v>
      </c>
      <c r="C42" s="382"/>
      <c r="D42" s="382"/>
      <c r="E42" s="382"/>
      <c r="F42" s="382"/>
      <c r="G42" s="382"/>
      <c r="H42" s="382" t="s">
        <v>20</v>
      </c>
      <c r="I42" s="382"/>
      <c r="J42" s="382"/>
      <c r="K42" s="382" t="s">
        <v>21</v>
      </c>
      <c r="L42" s="382"/>
      <c r="M42" s="382"/>
      <c r="N42" s="383"/>
    </row>
    <row r="43" spans="2:19" ht="17.25" thickBot="1" x14ac:dyDescent="0.3">
      <c r="B43" s="370" t="s">
        <v>697</v>
      </c>
      <c r="C43" s="371"/>
      <c r="D43" s="371"/>
      <c r="E43" s="371"/>
      <c r="F43" s="371"/>
      <c r="G43" s="371"/>
      <c r="H43" s="371" t="s">
        <v>104</v>
      </c>
      <c r="I43" s="371"/>
      <c r="J43" s="371"/>
      <c r="K43" s="371" t="s">
        <v>104</v>
      </c>
      <c r="L43" s="371"/>
      <c r="M43" s="371"/>
      <c r="N43" s="401"/>
    </row>
  </sheetData>
  <mergeCells count="73">
    <mergeCell ref="B7:H7"/>
    <mergeCell ref="I7:N7"/>
    <mergeCell ref="B8:H8"/>
    <mergeCell ref="B2:F5"/>
    <mergeCell ref="G2:N2"/>
    <mergeCell ref="G3:N3"/>
    <mergeCell ref="G4:H4"/>
    <mergeCell ref="I4:J4"/>
    <mergeCell ref="K4:L4"/>
    <mergeCell ref="M4:N4"/>
    <mergeCell ref="G5:H5"/>
    <mergeCell ref="I5:J5"/>
    <mergeCell ref="K5:L5"/>
    <mergeCell ref="M5:N5"/>
    <mergeCell ref="I8:N8"/>
    <mergeCell ref="B10:H10"/>
    <mergeCell ref="I10:N10"/>
    <mergeCell ref="B11:H11"/>
    <mergeCell ref="I11:N11"/>
    <mergeCell ref="B9:H9"/>
    <mergeCell ref="I9:N9"/>
    <mergeCell ref="B12:B13"/>
    <mergeCell ref="C12:F12"/>
    <mergeCell ref="G12:G13"/>
    <mergeCell ref="H12:H13"/>
    <mergeCell ref="I12:J12"/>
    <mergeCell ref="K12:K13"/>
    <mergeCell ref="L12:L13"/>
    <mergeCell ref="M12:M13"/>
    <mergeCell ref="N12:N13"/>
    <mergeCell ref="B14:B38"/>
    <mergeCell ref="C14:F14"/>
    <mergeCell ref="C15:F15"/>
    <mergeCell ref="C16:F16"/>
    <mergeCell ref="C17:F20"/>
    <mergeCell ref="G17:G20"/>
    <mergeCell ref="H17:H20"/>
    <mergeCell ref="K17:K20"/>
    <mergeCell ref="L17:L20"/>
    <mergeCell ref="M17:M20"/>
    <mergeCell ref="C22:F22"/>
    <mergeCell ref="C23:F34"/>
    <mergeCell ref="G23:G34"/>
    <mergeCell ref="H23:H34"/>
    <mergeCell ref="K23:K34"/>
    <mergeCell ref="L23:L34"/>
    <mergeCell ref="M23:M34"/>
    <mergeCell ref="B43:G43"/>
    <mergeCell ref="H43:J43"/>
    <mergeCell ref="K43:N43"/>
    <mergeCell ref="C35:F38"/>
    <mergeCell ref="G35:G38"/>
    <mergeCell ref="H35:H38"/>
    <mergeCell ref="K35:K38"/>
    <mergeCell ref="L35:L38"/>
    <mergeCell ref="M35:M38"/>
    <mergeCell ref="B40:M40"/>
    <mergeCell ref="B41:N41"/>
    <mergeCell ref="B42:G42"/>
    <mergeCell ref="H42:J42"/>
    <mergeCell ref="K42:N42"/>
    <mergeCell ref="O12:O13"/>
    <mergeCell ref="P12:P13"/>
    <mergeCell ref="Q12:Q13"/>
    <mergeCell ref="R12:R13"/>
    <mergeCell ref="S12:S13"/>
    <mergeCell ref="P35:P38"/>
    <mergeCell ref="R35:R38"/>
    <mergeCell ref="P17:P20"/>
    <mergeCell ref="R17:R20"/>
    <mergeCell ref="P21:P22"/>
    <mergeCell ref="P23:P34"/>
    <mergeCell ref="R23:R34"/>
  </mergeCells>
  <phoneticPr fontId="13" type="noConversion"/>
  <conditionalFormatting sqref="J14:J39">
    <cfRule type="expression" dxfId="5" priority="1">
      <formula>AND(TODAY()&gt;=I14,TODAY()&gt;J14)</formula>
    </cfRule>
    <cfRule type="expression" dxfId="4" priority="2">
      <formula>AND(TODAY()&gt;=I14,TODAY()&lt;=J14,J14-TODAY()&lt;=30)</formula>
    </cfRule>
    <cfRule type="expression" dxfId="3" priority="3">
      <formula>_xludf.AND(_xludf.TODAY()&gt;=I14, _xludf.TODAY()&lt;=J14-3)</formula>
    </cfRule>
  </conditionalFormatting>
  <hyperlinks>
    <hyperlink ref="P14" r:id="rId1" xr:uid="{874628DD-AAE1-4E0E-B09C-F6CDEEC9E0CC}"/>
    <hyperlink ref="P15" r:id="rId2" xr:uid="{0CC801A6-69C8-47E9-B4AF-2C5DF63F1BEF}"/>
    <hyperlink ref="P16" r:id="rId3" xr:uid="{A4AEE977-AD32-42E1-B453-BB04EE891866}"/>
    <hyperlink ref="P17" r:id="rId4" xr:uid="{48EDC884-3C9D-4BCE-917B-EB5A514053CA}"/>
    <hyperlink ref="P21" r:id="rId5" xr:uid="{7B6067D2-9A09-4EE0-BBEC-096E648AE97A}"/>
    <hyperlink ref="P23" r:id="rId6" xr:uid="{41AFE1DB-6903-4582-95C2-74A5BEF0A0BC}"/>
    <hyperlink ref="P35" r:id="rId7" xr:uid="{B133737B-3E55-4450-911F-87A4B65C36F1}"/>
  </hyperlinks>
  <pageMargins left="0.7" right="0.7" top="0.75" bottom="0.75" header="0.3" footer="0.3"/>
  <drawing r:id="rId8"/>
  <legacyDrawing r:id="rId9"/>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81DC-B167-4701-85E2-1B5B529521DE}">
  <dimension ref="B1:HE40"/>
  <sheetViews>
    <sheetView topLeftCell="A16" workbookViewId="0">
      <selection activeCell="P42" sqref="P42"/>
    </sheetView>
  </sheetViews>
  <sheetFormatPr baseColWidth="10" defaultRowHeight="15" x14ac:dyDescent="0.25"/>
  <cols>
    <col min="1" max="1" width="1.42578125" style="126" customWidth="1"/>
    <col min="2" max="3" width="19.42578125" style="126" customWidth="1"/>
    <col min="4" max="4" width="19.28515625" style="126" customWidth="1"/>
    <col min="5" max="5" width="20.5703125" style="126" customWidth="1"/>
    <col min="6" max="6" width="22.42578125" style="126" customWidth="1"/>
    <col min="7" max="7" width="13.85546875" style="126" customWidth="1"/>
    <col min="8" max="8" width="45.5703125" style="126" customWidth="1"/>
    <col min="9" max="9" width="15.140625" style="126" customWidth="1"/>
    <col min="10" max="10" width="16.5703125" style="126" customWidth="1"/>
    <col min="11" max="11" width="34.28515625" style="126" customWidth="1"/>
    <col min="12" max="12" width="34.140625" style="126" customWidth="1"/>
    <col min="13" max="13" width="15.140625" style="126" customWidth="1"/>
    <col min="14" max="14" width="19.5703125" style="126" customWidth="1"/>
    <col min="15" max="15" width="61" style="126" customWidth="1"/>
    <col min="16" max="16" width="46.5703125" style="126" customWidth="1"/>
    <col min="17" max="17" width="30.140625" style="126" customWidth="1"/>
    <col min="18" max="19" width="46.5703125" style="126" customWidth="1"/>
    <col min="20" max="16384" width="11.42578125" style="126"/>
  </cols>
  <sheetData>
    <row r="1" spans="2:213" s="3" customFormat="1" ht="13.5" customHeight="1" thickBot="1" x14ac:dyDescent="0.45">
      <c r="N1" s="8"/>
    </row>
    <row r="2" spans="2:213" s="2" customFormat="1" ht="39.75" customHeight="1" thickBot="1" x14ac:dyDescent="0.3">
      <c r="B2" s="318"/>
      <c r="C2" s="319"/>
      <c r="D2" s="319"/>
      <c r="E2" s="319"/>
      <c r="F2" s="320"/>
      <c r="G2" s="327" t="s">
        <v>35</v>
      </c>
      <c r="H2" s="328"/>
      <c r="I2" s="328"/>
      <c r="J2" s="328"/>
      <c r="K2" s="328"/>
      <c r="L2" s="328"/>
      <c r="M2" s="328"/>
      <c r="N2" s="329"/>
    </row>
    <row r="3" spans="2:213" s="1" customFormat="1" ht="55.5" customHeight="1" thickBot="1" x14ac:dyDescent="0.3">
      <c r="B3" s="321"/>
      <c r="C3" s="322"/>
      <c r="D3" s="322"/>
      <c r="E3" s="322"/>
      <c r="F3" s="323"/>
      <c r="G3" s="330" t="s">
        <v>4</v>
      </c>
      <c r="H3" s="331"/>
      <c r="I3" s="331"/>
      <c r="J3" s="331"/>
      <c r="K3" s="331"/>
      <c r="L3" s="331"/>
      <c r="M3" s="331"/>
      <c r="N3" s="332"/>
    </row>
    <row r="4" spans="2:213" s="10" customFormat="1" ht="21" customHeight="1" x14ac:dyDescent="0.25">
      <c r="B4" s="321"/>
      <c r="C4" s="322"/>
      <c r="D4" s="322"/>
      <c r="E4" s="322"/>
      <c r="F4" s="323"/>
      <c r="G4" s="333" t="s">
        <v>0</v>
      </c>
      <c r="H4" s="334"/>
      <c r="I4" s="333" t="s">
        <v>1</v>
      </c>
      <c r="J4" s="334"/>
      <c r="K4" s="333" t="s">
        <v>2</v>
      </c>
      <c r="L4" s="334"/>
      <c r="M4" s="333" t="s">
        <v>3</v>
      </c>
      <c r="N4" s="334"/>
    </row>
    <row r="5" spans="2:213" s="10" customFormat="1" ht="27.75" customHeight="1" thickBot="1" x14ac:dyDescent="0.3">
      <c r="B5" s="324"/>
      <c r="C5" s="325"/>
      <c r="D5" s="325"/>
      <c r="E5" s="325"/>
      <c r="F5" s="326"/>
      <c r="G5" s="335" t="s">
        <v>43</v>
      </c>
      <c r="H5" s="336"/>
      <c r="I5" s="335">
        <v>1</v>
      </c>
      <c r="J5" s="336"/>
      <c r="K5" s="337">
        <v>46113</v>
      </c>
      <c r="L5" s="336"/>
      <c r="M5" s="335">
        <v>1</v>
      </c>
      <c r="N5" s="336"/>
    </row>
    <row r="6" spans="2:213" s="3" customFormat="1" ht="17.25" thickBot="1" x14ac:dyDescent="0.45">
      <c r="H6" s="124"/>
      <c r="I6" s="124"/>
      <c r="J6" s="124"/>
      <c r="K6" s="124"/>
      <c r="L6" s="124"/>
      <c r="M6" s="124"/>
      <c r="N6" s="125"/>
    </row>
    <row r="7" spans="2:213" s="3" customFormat="1" ht="24.75" customHeight="1" x14ac:dyDescent="0.4">
      <c r="B7" s="456" t="s">
        <v>6</v>
      </c>
      <c r="C7" s="457"/>
      <c r="D7" s="457"/>
      <c r="E7" s="457"/>
      <c r="F7" s="457"/>
      <c r="G7" s="457"/>
      <c r="H7" s="457"/>
      <c r="I7" s="314" t="s">
        <v>698</v>
      </c>
      <c r="J7" s="314"/>
      <c r="K7" s="314"/>
      <c r="L7" s="314"/>
      <c r="M7" s="314"/>
      <c r="N7" s="315"/>
    </row>
    <row r="8" spans="2:213" s="3" customFormat="1" ht="24" customHeight="1" x14ac:dyDescent="0.4">
      <c r="B8" s="458" t="s">
        <v>7</v>
      </c>
      <c r="C8" s="459"/>
      <c r="D8" s="459"/>
      <c r="E8" s="459"/>
      <c r="F8" s="459"/>
      <c r="G8" s="459"/>
      <c r="H8" s="459"/>
      <c r="I8" s="338" t="s">
        <v>699</v>
      </c>
      <c r="J8" s="338"/>
      <c r="K8" s="338"/>
      <c r="L8" s="338"/>
      <c r="M8" s="338"/>
      <c r="N8" s="339"/>
    </row>
    <row r="9" spans="2:213" s="3" customFormat="1" ht="27" customHeight="1" thickBot="1" x14ac:dyDescent="0.45">
      <c r="B9" s="460" t="s">
        <v>8</v>
      </c>
      <c r="C9" s="461"/>
      <c r="D9" s="461"/>
      <c r="E9" s="461"/>
      <c r="F9" s="461"/>
      <c r="G9" s="461"/>
      <c r="H9" s="461"/>
      <c r="I9" s="344" t="s">
        <v>700</v>
      </c>
      <c r="J9" s="344"/>
      <c r="K9" s="344"/>
      <c r="L9" s="344"/>
      <c r="M9" s="344"/>
      <c r="N9" s="345"/>
    </row>
    <row r="10" spans="2:213" s="3" customFormat="1" ht="29.25" customHeight="1" x14ac:dyDescent="0.4">
      <c r="B10" s="340"/>
      <c r="C10" s="340"/>
      <c r="D10" s="340"/>
      <c r="E10" s="340"/>
      <c r="F10" s="340"/>
      <c r="G10" s="340"/>
      <c r="H10" s="340"/>
      <c r="I10" s="341"/>
      <c r="J10" s="341"/>
      <c r="K10" s="341"/>
      <c r="L10" s="341"/>
      <c r="M10" s="341"/>
      <c r="N10" s="341"/>
    </row>
    <row r="11" spans="2:213" s="3" customFormat="1" ht="26.25" customHeight="1" thickBot="1" x14ac:dyDescent="0.45">
      <c r="B11" s="340"/>
      <c r="C11" s="340"/>
      <c r="D11" s="340"/>
      <c r="E11" s="340"/>
      <c r="F11" s="340"/>
      <c r="G11" s="340"/>
      <c r="H11" s="340"/>
      <c r="I11" s="341"/>
      <c r="J11" s="341"/>
      <c r="K11" s="341"/>
      <c r="L11" s="341"/>
      <c r="M11" s="341"/>
      <c r="N11" s="341"/>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row>
    <row r="12" spans="2:213" s="3" customFormat="1" ht="24.75" customHeight="1" x14ac:dyDescent="0.5">
      <c r="B12" s="462" t="s">
        <v>13</v>
      </c>
      <c r="C12" s="584" t="s">
        <v>22</v>
      </c>
      <c r="D12" s="585"/>
      <c r="E12" s="585"/>
      <c r="F12" s="585"/>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3" customFormat="1" ht="33.75" thickBot="1" x14ac:dyDescent="0.45">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ht="66" x14ac:dyDescent="0.25">
      <c r="B14" s="442" t="s">
        <v>5</v>
      </c>
      <c r="C14" s="618"/>
      <c r="D14" s="619"/>
      <c r="E14" s="619"/>
      <c r="F14" s="620"/>
      <c r="G14" s="478" t="s">
        <v>701</v>
      </c>
      <c r="H14" s="7" t="s">
        <v>702</v>
      </c>
      <c r="I14" s="11">
        <v>46023</v>
      </c>
      <c r="J14" s="37">
        <v>46171</v>
      </c>
      <c r="K14" s="7" t="s">
        <v>703</v>
      </c>
      <c r="L14" s="17" t="s">
        <v>583</v>
      </c>
      <c r="M14" s="17" t="s">
        <v>704</v>
      </c>
      <c r="N14" s="151"/>
      <c r="O14" s="29" t="s">
        <v>42</v>
      </c>
      <c r="P14" s="30"/>
      <c r="Q14" s="30"/>
      <c r="R14" s="30"/>
      <c r="S14" s="31"/>
    </row>
    <row r="15" spans="2:213" ht="66" x14ac:dyDescent="0.25">
      <c r="B15" s="443"/>
      <c r="C15" s="570"/>
      <c r="D15" s="571"/>
      <c r="E15" s="571"/>
      <c r="F15" s="572"/>
      <c r="G15" s="356"/>
      <c r="H15" s="7" t="s">
        <v>705</v>
      </c>
      <c r="I15" s="11">
        <v>46174</v>
      </c>
      <c r="J15" s="38">
        <v>46203</v>
      </c>
      <c r="K15" s="7" t="s">
        <v>706</v>
      </c>
      <c r="L15" s="17" t="s">
        <v>707</v>
      </c>
      <c r="M15" s="17" t="s">
        <v>704</v>
      </c>
      <c r="N15" s="151"/>
      <c r="O15" s="62" t="s">
        <v>42</v>
      </c>
      <c r="P15" s="61"/>
      <c r="Q15" s="61"/>
      <c r="R15" s="61"/>
      <c r="S15" s="63"/>
    </row>
    <row r="16" spans="2:213" ht="49.5" x14ac:dyDescent="0.25">
      <c r="B16" s="443"/>
      <c r="C16" s="577"/>
      <c r="D16" s="578"/>
      <c r="E16" s="578"/>
      <c r="F16" s="579"/>
      <c r="G16" s="17" t="s">
        <v>701</v>
      </c>
      <c r="H16" s="7" t="s">
        <v>708</v>
      </c>
      <c r="I16" s="11">
        <v>46023</v>
      </c>
      <c r="J16" s="38">
        <v>46203</v>
      </c>
      <c r="K16" s="7" t="s">
        <v>709</v>
      </c>
      <c r="L16" s="17" t="s">
        <v>710</v>
      </c>
      <c r="M16" s="17" t="s">
        <v>51</v>
      </c>
      <c r="N16" s="151"/>
      <c r="O16" s="135"/>
      <c r="P16" s="134"/>
      <c r="Q16" s="134"/>
      <c r="R16" s="134"/>
      <c r="S16" s="136"/>
    </row>
    <row r="17" spans="2:19" ht="66" x14ac:dyDescent="0.25">
      <c r="B17" s="443"/>
      <c r="C17" s="564"/>
      <c r="D17" s="565"/>
      <c r="E17" s="565"/>
      <c r="F17" s="566"/>
      <c r="G17" s="355" t="s">
        <v>701</v>
      </c>
      <c r="H17" s="7" t="s">
        <v>711</v>
      </c>
      <c r="I17" s="11">
        <v>46023</v>
      </c>
      <c r="J17" s="38">
        <v>46234</v>
      </c>
      <c r="K17" s="7" t="s">
        <v>712</v>
      </c>
      <c r="L17" s="17" t="s">
        <v>583</v>
      </c>
      <c r="M17" s="17" t="s">
        <v>704</v>
      </c>
      <c r="N17" s="151"/>
      <c r="O17" s="135"/>
      <c r="P17" s="134"/>
      <c r="Q17" s="134"/>
      <c r="R17" s="134"/>
      <c r="S17" s="136"/>
    </row>
    <row r="18" spans="2:19" ht="49.5" customHeight="1" x14ac:dyDescent="0.25">
      <c r="B18" s="443"/>
      <c r="C18" s="570"/>
      <c r="D18" s="571"/>
      <c r="E18" s="571"/>
      <c r="F18" s="572"/>
      <c r="G18" s="356"/>
      <c r="H18" s="7" t="s">
        <v>713</v>
      </c>
      <c r="I18" s="11">
        <v>46235</v>
      </c>
      <c r="J18" s="38">
        <v>46387</v>
      </c>
      <c r="K18" s="7" t="s">
        <v>714</v>
      </c>
      <c r="L18" s="39" t="s">
        <v>634</v>
      </c>
      <c r="M18" s="39" t="s">
        <v>635</v>
      </c>
      <c r="N18" s="151"/>
      <c r="O18" s="135"/>
      <c r="P18" s="134"/>
      <c r="Q18" s="134"/>
      <c r="R18" s="134"/>
      <c r="S18" s="136"/>
    </row>
    <row r="19" spans="2:19" ht="51.75" customHeight="1" x14ac:dyDescent="0.25">
      <c r="B19" s="443"/>
      <c r="C19" s="564"/>
      <c r="D19" s="565"/>
      <c r="E19" s="565"/>
      <c r="F19" s="566"/>
      <c r="G19" s="355" t="s">
        <v>701</v>
      </c>
      <c r="H19" s="364" t="s">
        <v>715</v>
      </c>
      <c r="I19" s="11">
        <v>46023</v>
      </c>
      <c r="J19" s="38">
        <v>46053</v>
      </c>
      <c r="K19" s="7" t="s">
        <v>716</v>
      </c>
      <c r="L19" s="355" t="s">
        <v>381</v>
      </c>
      <c r="M19" s="362">
        <v>1</v>
      </c>
      <c r="N19" s="151"/>
      <c r="O19" s="135"/>
      <c r="P19" s="134"/>
      <c r="Q19" s="134"/>
      <c r="R19" s="134"/>
      <c r="S19" s="136"/>
    </row>
    <row r="20" spans="2:19" ht="49.5" customHeight="1" x14ac:dyDescent="0.25">
      <c r="B20" s="443"/>
      <c r="C20" s="567"/>
      <c r="D20" s="568"/>
      <c r="E20" s="568"/>
      <c r="F20" s="569"/>
      <c r="G20" s="363"/>
      <c r="H20" s="365"/>
      <c r="I20" s="11">
        <v>46054</v>
      </c>
      <c r="J20" s="38">
        <v>46142</v>
      </c>
      <c r="K20" s="7" t="s">
        <v>716</v>
      </c>
      <c r="L20" s="363"/>
      <c r="M20" s="363"/>
      <c r="N20" s="151"/>
      <c r="O20" s="135"/>
      <c r="P20" s="134"/>
      <c r="Q20" s="134"/>
      <c r="R20" s="134"/>
      <c r="S20" s="136"/>
    </row>
    <row r="21" spans="2:19" ht="49.5" customHeight="1" x14ac:dyDescent="0.25">
      <c r="B21" s="443"/>
      <c r="C21" s="567"/>
      <c r="D21" s="568"/>
      <c r="E21" s="568"/>
      <c r="F21" s="569"/>
      <c r="G21" s="363"/>
      <c r="H21" s="365"/>
      <c r="I21" s="11">
        <v>46143</v>
      </c>
      <c r="J21" s="38">
        <v>46234</v>
      </c>
      <c r="K21" s="7" t="s">
        <v>716</v>
      </c>
      <c r="L21" s="363"/>
      <c r="M21" s="363"/>
      <c r="N21" s="151"/>
      <c r="O21" s="135"/>
      <c r="P21" s="134"/>
      <c r="Q21" s="134"/>
      <c r="R21" s="134"/>
      <c r="S21" s="136"/>
    </row>
    <row r="22" spans="2:19" ht="49.5" customHeight="1" x14ac:dyDescent="0.25">
      <c r="B22" s="443"/>
      <c r="C22" s="570"/>
      <c r="D22" s="571"/>
      <c r="E22" s="571"/>
      <c r="F22" s="572"/>
      <c r="G22" s="356"/>
      <c r="H22" s="366"/>
      <c r="I22" s="11">
        <v>46235</v>
      </c>
      <c r="J22" s="38">
        <v>46326</v>
      </c>
      <c r="K22" s="7" t="s">
        <v>716</v>
      </c>
      <c r="L22" s="356"/>
      <c r="M22" s="356"/>
      <c r="N22" s="151"/>
      <c r="O22" s="135"/>
      <c r="P22" s="134"/>
      <c r="Q22" s="134"/>
      <c r="R22" s="134"/>
      <c r="S22" s="136"/>
    </row>
    <row r="23" spans="2:19" ht="49.5" x14ac:dyDescent="0.25">
      <c r="B23" s="443"/>
      <c r="C23" s="577"/>
      <c r="D23" s="578"/>
      <c r="E23" s="578"/>
      <c r="F23" s="579"/>
      <c r="G23" s="17" t="s">
        <v>701</v>
      </c>
      <c r="H23" s="7" t="s">
        <v>717</v>
      </c>
      <c r="I23" s="11">
        <v>46023</v>
      </c>
      <c r="J23" s="38">
        <v>46203</v>
      </c>
      <c r="K23" s="7" t="s">
        <v>718</v>
      </c>
      <c r="L23" s="17" t="s">
        <v>304</v>
      </c>
      <c r="M23" s="17" t="s">
        <v>719</v>
      </c>
      <c r="N23" s="151"/>
      <c r="O23" s="135"/>
      <c r="P23" s="134"/>
      <c r="Q23" s="134"/>
      <c r="R23" s="134"/>
      <c r="S23" s="136"/>
    </row>
    <row r="24" spans="2:19" ht="115.5" x14ac:dyDescent="0.25">
      <c r="B24" s="443"/>
      <c r="C24" s="577"/>
      <c r="D24" s="578"/>
      <c r="E24" s="578"/>
      <c r="F24" s="579"/>
      <c r="G24" s="155" t="s">
        <v>701</v>
      </c>
      <c r="H24" s="156" t="s">
        <v>720</v>
      </c>
      <c r="I24" s="157">
        <v>46023</v>
      </c>
      <c r="J24" s="158">
        <v>46387</v>
      </c>
      <c r="K24" s="156" t="s">
        <v>106</v>
      </c>
      <c r="L24" s="155" t="s">
        <v>721</v>
      </c>
      <c r="M24" s="155" t="s">
        <v>51</v>
      </c>
      <c r="N24" s="151"/>
      <c r="O24" s="135"/>
      <c r="P24" s="134"/>
      <c r="Q24" s="134"/>
      <c r="R24" s="134"/>
      <c r="S24" s="136"/>
    </row>
    <row r="25" spans="2:19" ht="66" x14ac:dyDescent="0.25">
      <c r="B25" s="443"/>
      <c r="C25" s="577"/>
      <c r="D25" s="578"/>
      <c r="E25" s="578"/>
      <c r="F25" s="579"/>
      <c r="G25" s="17" t="s">
        <v>701</v>
      </c>
      <c r="H25" s="7" t="s">
        <v>722</v>
      </c>
      <c r="I25" s="11">
        <v>46023</v>
      </c>
      <c r="J25" s="38">
        <v>46234</v>
      </c>
      <c r="K25" s="7" t="s">
        <v>107</v>
      </c>
      <c r="L25" s="17" t="s">
        <v>723</v>
      </c>
      <c r="M25" s="17" t="s">
        <v>724</v>
      </c>
      <c r="N25" s="151"/>
      <c r="O25" s="135"/>
      <c r="P25" s="134"/>
      <c r="Q25" s="134"/>
      <c r="R25" s="134"/>
      <c r="S25" s="136"/>
    </row>
    <row r="26" spans="2:19" ht="99" x14ac:dyDescent="0.25">
      <c r="B26" s="443"/>
      <c r="C26" s="577"/>
      <c r="D26" s="578"/>
      <c r="E26" s="578"/>
      <c r="F26" s="579"/>
      <c r="G26" s="17" t="s">
        <v>701</v>
      </c>
      <c r="H26" s="7" t="s">
        <v>725</v>
      </c>
      <c r="I26" s="11">
        <v>46023</v>
      </c>
      <c r="J26" s="38">
        <v>46387</v>
      </c>
      <c r="K26" s="7" t="s">
        <v>108</v>
      </c>
      <c r="L26" s="17" t="s">
        <v>726</v>
      </c>
      <c r="M26" s="17" t="s">
        <v>51</v>
      </c>
      <c r="N26" s="151"/>
      <c r="O26" s="135"/>
      <c r="P26" s="134"/>
      <c r="Q26" s="134"/>
      <c r="R26" s="134"/>
      <c r="S26" s="136"/>
    </row>
    <row r="27" spans="2:19" ht="99" x14ac:dyDescent="0.25">
      <c r="B27" s="443"/>
      <c r="C27" s="564"/>
      <c r="D27" s="565"/>
      <c r="E27" s="565"/>
      <c r="F27" s="566"/>
      <c r="G27" s="355" t="s">
        <v>701</v>
      </c>
      <c r="H27" s="7" t="s">
        <v>727</v>
      </c>
      <c r="I27" s="11">
        <v>46023</v>
      </c>
      <c r="J27" s="38">
        <v>46265</v>
      </c>
      <c r="K27" s="7" t="s">
        <v>728</v>
      </c>
      <c r="L27" s="17" t="s">
        <v>723</v>
      </c>
      <c r="M27" s="17" t="s">
        <v>724</v>
      </c>
      <c r="N27" s="151"/>
      <c r="O27" s="135"/>
      <c r="P27" s="134"/>
      <c r="Q27" s="134"/>
      <c r="R27" s="134"/>
      <c r="S27" s="136"/>
    </row>
    <row r="28" spans="2:19" ht="49.5" x14ac:dyDescent="0.25">
      <c r="B28" s="443"/>
      <c r="C28" s="570"/>
      <c r="D28" s="571"/>
      <c r="E28" s="571"/>
      <c r="F28" s="572"/>
      <c r="G28" s="356"/>
      <c r="H28" s="7" t="s">
        <v>729</v>
      </c>
      <c r="I28" s="11">
        <v>46266</v>
      </c>
      <c r="J28" s="38">
        <v>46387</v>
      </c>
      <c r="K28" s="7" t="s">
        <v>730</v>
      </c>
      <c r="L28" s="17" t="s">
        <v>731</v>
      </c>
      <c r="M28" s="17" t="s">
        <v>732</v>
      </c>
      <c r="N28" s="151"/>
      <c r="O28" s="135"/>
      <c r="P28" s="134"/>
      <c r="Q28" s="134"/>
      <c r="R28" s="134"/>
      <c r="S28" s="136"/>
    </row>
    <row r="29" spans="2:19" ht="49.5" x14ac:dyDescent="0.25">
      <c r="B29" s="443"/>
      <c r="C29" s="577"/>
      <c r="D29" s="578"/>
      <c r="E29" s="578"/>
      <c r="F29" s="579"/>
      <c r="G29" s="17" t="s">
        <v>701</v>
      </c>
      <c r="H29" s="7" t="s">
        <v>733</v>
      </c>
      <c r="I29" s="11">
        <v>46023</v>
      </c>
      <c r="J29" s="38">
        <v>46326</v>
      </c>
      <c r="K29" s="7" t="s">
        <v>734</v>
      </c>
      <c r="L29" s="17" t="s">
        <v>735</v>
      </c>
      <c r="M29" s="17" t="s">
        <v>736</v>
      </c>
      <c r="N29" s="151"/>
      <c r="O29" s="135"/>
      <c r="P29" s="134"/>
      <c r="Q29" s="134"/>
      <c r="R29" s="134"/>
      <c r="S29" s="136"/>
    </row>
    <row r="30" spans="2:19" ht="49.5" x14ac:dyDescent="0.25">
      <c r="B30" s="443"/>
      <c r="C30" s="577"/>
      <c r="D30" s="578"/>
      <c r="E30" s="578"/>
      <c r="F30" s="579"/>
      <c r="G30" s="17" t="s">
        <v>701</v>
      </c>
      <c r="H30" s="7" t="s">
        <v>737</v>
      </c>
      <c r="I30" s="11">
        <v>46023</v>
      </c>
      <c r="J30" s="38">
        <v>46326</v>
      </c>
      <c r="K30" s="7" t="s">
        <v>738</v>
      </c>
      <c r="L30" s="17" t="s">
        <v>723</v>
      </c>
      <c r="M30" s="17" t="s">
        <v>724</v>
      </c>
      <c r="N30" s="151"/>
      <c r="O30" s="135"/>
      <c r="P30" s="134"/>
      <c r="Q30" s="134"/>
      <c r="R30" s="134"/>
      <c r="S30" s="136"/>
    </row>
    <row r="31" spans="2:19" ht="49.5" x14ac:dyDescent="0.25">
      <c r="B31" s="443"/>
      <c r="C31" s="564"/>
      <c r="D31" s="565"/>
      <c r="E31" s="565"/>
      <c r="F31" s="566"/>
      <c r="G31" s="355" t="s">
        <v>701</v>
      </c>
      <c r="H31" s="7" t="s">
        <v>739</v>
      </c>
      <c r="I31" s="11">
        <v>46023</v>
      </c>
      <c r="J31" s="38">
        <v>46265</v>
      </c>
      <c r="K31" s="7" t="s">
        <v>740</v>
      </c>
      <c r="L31" s="355" t="s">
        <v>583</v>
      </c>
      <c r="M31" s="355" t="s">
        <v>704</v>
      </c>
      <c r="N31" s="151"/>
      <c r="O31" s="135"/>
      <c r="P31" s="134"/>
      <c r="Q31" s="134"/>
      <c r="R31" s="134"/>
      <c r="S31" s="136"/>
    </row>
    <row r="32" spans="2:19" ht="49.5" x14ac:dyDescent="0.25">
      <c r="B32" s="443"/>
      <c r="C32" s="570"/>
      <c r="D32" s="571"/>
      <c r="E32" s="571"/>
      <c r="F32" s="572"/>
      <c r="G32" s="356"/>
      <c r="H32" s="7" t="s">
        <v>741</v>
      </c>
      <c r="I32" s="11">
        <v>46266</v>
      </c>
      <c r="J32" s="38">
        <v>46387</v>
      </c>
      <c r="K32" s="7" t="s">
        <v>742</v>
      </c>
      <c r="L32" s="356"/>
      <c r="M32" s="356"/>
      <c r="N32" s="151"/>
      <c r="O32" s="135"/>
      <c r="P32" s="134"/>
      <c r="Q32" s="134"/>
      <c r="R32" s="134"/>
      <c r="S32" s="136"/>
    </row>
    <row r="33" spans="2:19" ht="66" x14ac:dyDescent="0.25">
      <c r="B33" s="443"/>
      <c r="C33" s="577"/>
      <c r="D33" s="578"/>
      <c r="E33" s="578"/>
      <c r="F33" s="579"/>
      <c r="G33" s="17" t="s">
        <v>701</v>
      </c>
      <c r="H33" s="7" t="s">
        <v>743</v>
      </c>
      <c r="I33" s="11">
        <v>46023</v>
      </c>
      <c r="J33" s="38">
        <v>46356</v>
      </c>
      <c r="K33" s="7" t="s">
        <v>744</v>
      </c>
      <c r="L33" s="17" t="s">
        <v>745</v>
      </c>
      <c r="M33" s="17" t="s">
        <v>746</v>
      </c>
      <c r="N33" s="151"/>
      <c r="O33" s="135"/>
      <c r="P33" s="134"/>
      <c r="Q33" s="134"/>
      <c r="R33" s="134"/>
      <c r="S33" s="136"/>
    </row>
    <row r="34" spans="2:19" ht="82.5" x14ac:dyDescent="0.25">
      <c r="B34" s="443"/>
      <c r="C34" s="564"/>
      <c r="D34" s="565"/>
      <c r="E34" s="565"/>
      <c r="F34" s="566"/>
      <c r="G34" s="523" t="s">
        <v>701</v>
      </c>
      <c r="H34" s="7" t="s">
        <v>747</v>
      </c>
      <c r="I34" s="11">
        <v>46023</v>
      </c>
      <c r="J34" s="38">
        <v>46326</v>
      </c>
      <c r="K34" s="7" t="s">
        <v>748</v>
      </c>
      <c r="L34" s="355" t="s">
        <v>304</v>
      </c>
      <c r="M34" s="355" t="s">
        <v>719</v>
      </c>
      <c r="N34" s="151"/>
      <c r="O34" s="135"/>
      <c r="P34" s="134"/>
      <c r="Q34" s="134"/>
      <c r="R34" s="134"/>
      <c r="S34" s="136"/>
    </row>
    <row r="35" spans="2:19" ht="49.5" customHeight="1" x14ac:dyDescent="0.25">
      <c r="B35" s="443"/>
      <c r="C35" s="567"/>
      <c r="D35" s="568"/>
      <c r="E35" s="568"/>
      <c r="F35" s="569"/>
      <c r="G35" s="523"/>
      <c r="H35" s="7" t="s">
        <v>749</v>
      </c>
      <c r="I35" s="11">
        <v>46023</v>
      </c>
      <c r="J35" s="38">
        <v>46326</v>
      </c>
      <c r="K35" s="7" t="s">
        <v>750</v>
      </c>
      <c r="L35" s="363"/>
      <c r="M35" s="363"/>
      <c r="N35" s="151"/>
      <c r="O35" s="135"/>
      <c r="P35" s="134"/>
      <c r="Q35" s="134"/>
      <c r="R35" s="134"/>
      <c r="S35" s="136"/>
    </row>
    <row r="36" spans="2:19" ht="33.75" thickBot="1" x14ac:dyDescent="0.3">
      <c r="B36" s="617"/>
      <c r="C36" s="614"/>
      <c r="D36" s="615"/>
      <c r="E36" s="615"/>
      <c r="F36" s="616"/>
      <c r="G36" s="523"/>
      <c r="H36" s="7" t="s">
        <v>751</v>
      </c>
      <c r="I36" s="11">
        <v>46327</v>
      </c>
      <c r="J36" s="38">
        <v>46356</v>
      </c>
      <c r="K36" s="7" t="s">
        <v>752</v>
      </c>
      <c r="L36" s="356"/>
      <c r="M36" s="356"/>
      <c r="N36" s="151"/>
      <c r="O36" s="137"/>
      <c r="P36" s="138"/>
      <c r="Q36" s="138"/>
      <c r="R36" s="138"/>
      <c r="S36" s="139"/>
    </row>
    <row r="37" spans="2:19" ht="21" thickBot="1" x14ac:dyDescent="0.45">
      <c r="B37" s="433" t="s">
        <v>18</v>
      </c>
      <c r="C37" s="434"/>
      <c r="D37" s="434"/>
      <c r="E37" s="434"/>
      <c r="F37" s="434"/>
      <c r="G37" s="434"/>
      <c r="H37" s="434"/>
      <c r="I37" s="434"/>
      <c r="J37" s="434"/>
      <c r="K37" s="434"/>
      <c r="L37" s="434"/>
      <c r="M37" s="435"/>
      <c r="N37" s="159">
        <f>SUM(N1:N14)</f>
        <v>0</v>
      </c>
      <c r="O37" s="140"/>
      <c r="P37" s="141"/>
      <c r="Q37" s="141"/>
      <c r="R37" s="141"/>
      <c r="S37" s="142"/>
    </row>
    <row r="38" spans="2:19" ht="93.75" customHeight="1" x14ac:dyDescent="0.4">
      <c r="B38" s="378"/>
      <c r="C38" s="379"/>
      <c r="D38" s="379"/>
      <c r="E38" s="379"/>
      <c r="F38" s="379"/>
      <c r="G38" s="379"/>
      <c r="H38" s="379"/>
      <c r="I38" s="379"/>
      <c r="J38" s="379"/>
      <c r="K38" s="379"/>
      <c r="L38" s="379"/>
      <c r="M38" s="379"/>
      <c r="N38" s="380"/>
    </row>
    <row r="39" spans="2:19" ht="21" x14ac:dyDescent="0.25">
      <c r="B39" s="381" t="s">
        <v>19</v>
      </c>
      <c r="C39" s="382"/>
      <c r="D39" s="382"/>
      <c r="E39" s="382"/>
      <c r="F39" s="382"/>
      <c r="G39" s="382"/>
      <c r="H39" s="382" t="s">
        <v>20</v>
      </c>
      <c r="I39" s="382"/>
      <c r="J39" s="382"/>
      <c r="K39" s="382" t="s">
        <v>21</v>
      </c>
      <c r="L39" s="382"/>
      <c r="M39" s="382"/>
      <c r="N39" s="383"/>
    </row>
    <row r="40" spans="2:19" ht="18" thickBot="1" x14ac:dyDescent="0.45">
      <c r="B40" s="370" t="s">
        <v>753</v>
      </c>
      <c r="C40" s="371"/>
      <c r="D40" s="371"/>
      <c r="E40" s="371"/>
      <c r="F40" s="371"/>
      <c r="G40" s="371"/>
      <c r="H40" s="372" t="s">
        <v>197</v>
      </c>
      <c r="I40" s="372"/>
      <c r="J40" s="372"/>
      <c r="K40" s="372" t="s">
        <v>104</v>
      </c>
      <c r="L40" s="372"/>
      <c r="M40" s="372"/>
      <c r="N40" s="373"/>
    </row>
  </sheetData>
  <mergeCells count="71">
    <mergeCell ref="B7:H7"/>
    <mergeCell ref="I7:N7"/>
    <mergeCell ref="B8:H8"/>
    <mergeCell ref="B2:F5"/>
    <mergeCell ref="G2:N2"/>
    <mergeCell ref="G3:N3"/>
    <mergeCell ref="G4:H4"/>
    <mergeCell ref="I4:J4"/>
    <mergeCell ref="K4:L4"/>
    <mergeCell ref="M4:N4"/>
    <mergeCell ref="G5:H5"/>
    <mergeCell ref="I5:J5"/>
    <mergeCell ref="K5:L5"/>
    <mergeCell ref="M5:N5"/>
    <mergeCell ref="C12:F12"/>
    <mergeCell ref="G12:G13"/>
    <mergeCell ref="H12:H13"/>
    <mergeCell ref="I12:J12"/>
    <mergeCell ref="I8:N8"/>
    <mergeCell ref="B10:H10"/>
    <mergeCell ref="I10:N10"/>
    <mergeCell ref="B11:H11"/>
    <mergeCell ref="I11:N11"/>
    <mergeCell ref="B9:H9"/>
    <mergeCell ref="I9:N9"/>
    <mergeCell ref="L12:L13"/>
    <mergeCell ref="M12:M13"/>
    <mergeCell ref="N12:N13"/>
    <mergeCell ref="C17:F18"/>
    <mergeCell ref="G17:G18"/>
    <mergeCell ref="C19:F22"/>
    <mergeCell ref="C30:F30"/>
    <mergeCell ref="G19:G22"/>
    <mergeCell ref="B40:G40"/>
    <mergeCell ref="H40:J40"/>
    <mergeCell ref="K40:N40"/>
    <mergeCell ref="C31:F32"/>
    <mergeCell ref="G31:G32"/>
    <mergeCell ref="L31:L32"/>
    <mergeCell ref="M31:M32"/>
    <mergeCell ref="C33:F33"/>
    <mergeCell ref="C34:F36"/>
    <mergeCell ref="G34:G36"/>
    <mergeCell ref="L34:L36"/>
    <mergeCell ref="M34:M36"/>
    <mergeCell ref="B14:B36"/>
    <mergeCell ref="C14:F15"/>
    <mergeCell ref="G14:G15"/>
    <mergeCell ref="C16:F16"/>
    <mergeCell ref="Q12:Q13"/>
    <mergeCell ref="R12:R13"/>
    <mergeCell ref="S12:S13"/>
    <mergeCell ref="H19:H22"/>
    <mergeCell ref="L19:L22"/>
    <mergeCell ref="M19:M22"/>
    <mergeCell ref="B39:G39"/>
    <mergeCell ref="H39:J39"/>
    <mergeCell ref="K39:N39"/>
    <mergeCell ref="O12:O13"/>
    <mergeCell ref="P12:P13"/>
    <mergeCell ref="G27:G28"/>
    <mergeCell ref="C29:F29"/>
    <mergeCell ref="C23:F23"/>
    <mergeCell ref="C24:F24"/>
    <mergeCell ref="C25:F25"/>
    <mergeCell ref="C26:F26"/>
    <mergeCell ref="C27:F28"/>
    <mergeCell ref="K12:K13"/>
    <mergeCell ref="B37:M37"/>
    <mergeCell ref="B38:N38"/>
    <mergeCell ref="B12:B13"/>
  </mergeCells>
  <conditionalFormatting sqref="J14:J36">
    <cfRule type="expression" dxfId="2" priority="1">
      <formula>AND(TODAY()&gt;=I14,TODAY()&gt;J14)</formula>
    </cfRule>
    <cfRule type="expression" dxfId="1" priority="2">
      <formula>AND(TODAY()&gt;=I14,TODAY()&lt;=J14,J14-TODAY()&lt;=30)</formula>
    </cfRule>
    <cfRule type="expression" dxfId="0" priority="3">
      <formula>_xludf.AND(_xludf.TODAY()&gt;=I14, _xludf.TODAY()&lt;=J14-3)</formula>
    </cfRule>
  </conditionalFormatting>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73B6-44D2-428B-8AF3-C0A404793FC4}">
  <sheetPr>
    <pageSetUpPr fitToPage="1"/>
  </sheetPr>
  <dimension ref="A1:WVV19"/>
  <sheetViews>
    <sheetView topLeftCell="M4" zoomScale="90" zoomScaleNormal="90" workbookViewId="0">
      <selection activeCell="O12" sqref="O12:S15"/>
    </sheetView>
  </sheetViews>
  <sheetFormatPr baseColWidth="10" defaultRowHeight="16.5" x14ac:dyDescent="0.4"/>
  <cols>
    <col min="1" max="1" width="2.85546875" style="3" customWidth="1"/>
    <col min="2" max="2" width="20.7109375" style="24" customWidth="1"/>
    <col min="3" max="7" width="17.28515625" style="24" customWidth="1"/>
    <col min="8" max="8" width="51.5703125" style="24" customWidth="1"/>
    <col min="9" max="9" width="16.7109375" style="24" customWidth="1"/>
    <col min="10" max="10" width="17" style="24" customWidth="1"/>
    <col min="11" max="11" width="30.28515625" style="24" customWidth="1"/>
    <col min="12" max="12" width="26.140625" style="24" customWidth="1"/>
    <col min="13" max="13" width="15.7109375" style="24" customWidth="1"/>
    <col min="14" max="14" width="22.7109375" style="25" customWidth="1"/>
    <col min="15" max="15" width="61" style="24" customWidth="1"/>
    <col min="16" max="16" width="46.5703125" style="24" customWidth="1"/>
    <col min="17" max="17" width="30.140625" style="24" customWidth="1"/>
    <col min="18" max="19" width="46.5703125" style="24" customWidth="1"/>
    <col min="20" max="213" width="11.42578125" style="24"/>
    <col min="214" max="257" width="11.42578125" style="3"/>
    <col min="258" max="262" width="17.28515625" style="3" customWidth="1"/>
    <col min="263" max="263" width="59.28515625" style="3" customWidth="1"/>
    <col min="264" max="264" width="16.7109375" style="3" customWidth="1"/>
    <col min="265" max="265" width="17" style="3" customWidth="1"/>
    <col min="266" max="266" width="17.7109375" style="3" customWidth="1"/>
    <col min="267" max="267" width="13.5703125" style="3" customWidth="1"/>
    <col min="268" max="268" width="16.5703125" style="3" customWidth="1"/>
    <col min="269" max="269" width="13.28515625" style="3" customWidth="1"/>
    <col min="270" max="270" width="17.140625" style="3" customWidth="1"/>
    <col min="271" max="513" width="11.42578125" style="3"/>
    <col min="514" max="518" width="17.28515625" style="3" customWidth="1"/>
    <col min="519" max="519" width="59.28515625" style="3" customWidth="1"/>
    <col min="520" max="520" width="16.7109375" style="3" customWidth="1"/>
    <col min="521" max="521" width="17" style="3" customWidth="1"/>
    <col min="522" max="522" width="17.7109375" style="3" customWidth="1"/>
    <col min="523" max="523" width="13.5703125" style="3" customWidth="1"/>
    <col min="524" max="524" width="16.5703125" style="3" customWidth="1"/>
    <col min="525" max="525" width="13.28515625" style="3" customWidth="1"/>
    <col min="526" max="526" width="17.140625" style="3" customWidth="1"/>
    <col min="527" max="769" width="11.42578125" style="3"/>
    <col min="770" max="774" width="17.28515625" style="3" customWidth="1"/>
    <col min="775" max="775" width="59.28515625" style="3" customWidth="1"/>
    <col min="776" max="776" width="16.7109375" style="3" customWidth="1"/>
    <col min="777" max="777" width="17" style="3" customWidth="1"/>
    <col min="778" max="778" width="17.7109375" style="3" customWidth="1"/>
    <col min="779" max="779" width="13.5703125" style="3" customWidth="1"/>
    <col min="780" max="780" width="16.5703125" style="3" customWidth="1"/>
    <col min="781" max="781" width="13.28515625" style="3" customWidth="1"/>
    <col min="782" max="782" width="17.140625" style="3" customWidth="1"/>
    <col min="783" max="1025" width="11.42578125" style="3"/>
    <col min="1026" max="1030" width="17.28515625" style="3" customWidth="1"/>
    <col min="1031" max="1031" width="59.28515625" style="3" customWidth="1"/>
    <col min="1032" max="1032" width="16.7109375" style="3" customWidth="1"/>
    <col min="1033" max="1033" width="17" style="3" customWidth="1"/>
    <col min="1034" max="1034" width="17.7109375" style="3" customWidth="1"/>
    <col min="1035" max="1035" width="13.5703125" style="3" customWidth="1"/>
    <col min="1036" max="1036" width="16.5703125" style="3" customWidth="1"/>
    <col min="1037" max="1037" width="13.28515625" style="3" customWidth="1"/>
    <col min="1038" max="1038" width="17.140625" style="3" customWidth="1"/>
    <col min="1039" max="1281" width="11.42578125" style="3"/>
    <col min="1282" max="1286" width="17.28515625" style="3" customWidth="1"/>
    <col min="1287" max="1287" width="59.28515625" style="3" customWidth="1"/>
    <col min="1288" max="1288" width="16.7109375" style="3" customWidth="1"/>
    <col min="1289" max="1289" width="17" style="3" customWidth="1"/>
    <col min="1290" max="1290" width="17.7109375" style="3" customWidth="1"/>
    <col min="1291" max="1291" width="13.5703125" style="3" customWidth="1"/>
    <col min="1292" max="1292" width="16.5703125" style="3" customWidth="1"/>
    <col min="1293" max="1293" width="13.28515625" style="3" customWidth="1"/>
    <col min="1294" max="1294" width="17.140625" style="3" customWidth="1"/>
    <col min="1295" max="1537" width="11.42578125" style="3"/>
    <col min="1538" max="1542" width="17.28515625" style="3" customWidth="1"/>
    <col min="1543" max="1543" width="59.28515625" style="3" customWidth="1"/>
    <col min="1544" max="1544" width="16.7109375" style="3" customWidth="1"/>
    <col min="1545" max="1545" width="17" style="3" customWidth="1"/>
    <col min="1546" max="1546" width="17.7109375" style="3" customWidth="1"/>
    <col min="1547" max="1547" width="13.5703125" style="3" customWidth="1"/>
    <col min="1548" max="1548" width="16.5703125" style="3" customWidth="1"/>
    <col min="1549" max="1549" width="13.28515625" style="3" customWidth="1"/>
    <col min="1550" max="1550" width="17.140625" style="3" customWidth="1"/>
    <col min="1551" max="1793" width="11.42578125" style="3"/>
    <col min="1794" max="1798" width="17.28515625" style="3" customWidth="1"/>
    <col min="1799" max="1799" width="59.28515625" style="3" customWidth="1"/>
    <col min="1800" max="1800" width="16.7109375" style="3" customWidth="1"/>
    <col min="1801" max="1801" width="17" style="3" customWidth="1"/>
    <col min="1802" max="1802" width="17.7109375" style="3" customWidth="1"/>
    <col min="1803" max="1803" width="13.5703125" style="3" customWidth="1"/>
    <col min="1804" max="1804" width="16.5703125" style="3" customWidth="1"/>
    <col min="1805" max="1805" width="13.28515625" style="3" customWidth="1"/>
    <col min="1806" max="1806" width="17.140625" style="3" customWidth="1"/>
    <col min="1807" max="2049" width="11.42578125" style="3"/>
    <col min="2050" max="2054" width="17.28515625" style="3" customWidth="1"/>
    <col min="2055" max="2055" width="59.28515625" style="3" customWidth="1"/>
    <col min="2056" max="2056" width="16.7109375" style="3" customWidth="1"/>
    <col min="2057" max="2057" width="17" style="3" customWidth="1"/>
    <col min="2058" max="2058" width="17.7109375" style="3" customWidth="1"/>
    <col min="2059" max="2059" width="13.5703125" style="3" customWidth="1"/>
    <col min="2060" max="2060" width="16.5703125" style="3" customWidth="1"/>
    <col min="2061" max="2061" width="13.28515625" style="3" customWidth="1"/>
    <col min="2062" max="2062" width="17.140625" style="3" customWidth="1"/>
    <col min="2063" max="2305" width="11.42578125" style="3"/>
    <col min="2306" max="2310" width="17.28515625" style="3" customWidth="1"/>
    <col min="2311" max="2311" width="59.28515625" style="3" customWidth="1"/>
    <col min="2312" max="2312" width="16.7109375" style="3" customWidth="1"/>
    <col min="2313" max="2313" width="17" style="3" customWidth="1"/>
    <col min="2314" max="2314" width="17.7109375" style="3" customWidth="1"/>
    <col min="2315" max="2315" width="13.5703125" style="3" customWidth="1"/>
    <col min="2316" max="2316" width="16.5703125" style="3" customWidth="1"/>
    <col min="2317" max="2317" width="13.28515625" style="3" customWidth="1"/>
    <col min="2318" max="2318" width="17.140625" style="3" customWidth="1"/>
    <col min="2319" max="2561" width="11.42578125" style="3"/>
    <col min="2562" max="2566" width="17.28515625" style="3" customWidth="1"/>
    <col min="2567" max="2567" width="59.28515625" style="3" customWidth="1"/>
    <col min="2568" max="2568" width="16.7109375" style="3" customWidth="1"/>
    <col min="2569" max="2569" width="17" style="3" customWidth="1"/>
    <col min="2570" max="2570" width="17.7109375" style="3" customWidth="1"/>
    <col min="2571" max="2571" width="13.5703125" style="3" customWidth="1"/>
    <col min="2572" max="2572" width="16.5703125" style="3" customWidth="1"/>
    <col min="2573" max="2573" width="13.28515625" style="3" customWidth="1"/>
    <col min="2574" max="2574" width="17.140625" style="3" customWidth="1"/>
    <col min="2575" max="2817" width="11.42578125" style="3"/>
    <col min="2818" max="2822" width="17.28515625" style="3" customWidth="1"/>
    <col min="2823" max="2823" width="59.28515625" style="3" customWidth="1"/>
    <col min="2824" max="2824" width="16.7109375" style="3" customWidth="1"/>
    <col min="2825" max="2825" width="17" style="3" customWidth="1"/>
    <col min="2826" max="2826" width="17.7109375" style="3" customWidth="1"/>
    <col min="2827" max="2827" width="13.5703125" style="3" customWidth="1"/>
    <col min="2828" max="2828" width="16.5703125" style="3" customWidth="1"/>
    <col min="2829" max="2829" width="13.28515625" style="3" customWidth="1"/>
    <col min="2830" max="2830" width="17.140625" style="3" customWidth="1"/>
    <col min="2831" max="3073" width="11.42578125" style="3"/>
    <col min="3074" max="3078" width="17.28515625" style="3" customWidth="1"/>
    <col min="3079" max="3079" width="59.28515625" style="3" customWidth="1"/>
    <col min="3080" max="3080" width="16.7109375" style="3" customWidth="1"/>
    <col min="3081" max="3081" width="17" style="3" customWidth="1"/>
    <col min="3082" max="3082" width="17.7109375" style="3" customWidth="1"/>
    <col min="3083" max="3083" width="13.5703125" style="3" customWidth="1"/>
    <col min="3084" max="3084" width="16.5703125" style="3" customWidth="1"/>
    <col min="3085" max="3085" width="13.28515625" style="3" customWidth="1"/>
    <col min="3086" max="3086" width="17.140625" style="3" customWidth="1"/>
    <col min="3087" max="3329" width="11.42578125" style="3"/>
    <col min="3330" max="3334" width="17.28515625" style="3" customWidth="1"/>
    <col min="3335" max="3335" width="59.28515625" style="3" customWidth="1"/>
    <col min="3336" max="3336" width="16.7109375" style="3" customWidth="1"/>
    <col min="3337" max="3337" width="17" style="3" customWidth="1"/>
    <col min="3338" max="3338" width="17.7109375" style="3" customWidth="1"/>
    <col min="3339" max="3339" width="13.5703125" style="3" customWidth="1"/>
    <col min="3340" max="3340" width="16.5703125" style="3" customWidth="1"/>
    <col min="3341" max="3341" width="13.28515625" style="3" customWidth="1"/>
    <col min="3342" max="3342" width="17.140625" style="3" customWidth="1"/>
    <col min="3343" max="3585" width="11.42578125" style="3"/>
    <col min="3586" max="3590" width="17.28515625" style="3" customWidth="1"/>
    <col min="3591" max="3591" width="59.28515625" style="3" customWidth="1"/>
    <col min="3592" max="3592" width="16.7109375" style="3" customWidth="1"/>
    <col min="3593" max="3593" width="17" style="3" customWidth="1"/>
    <col min="3594" max="3594" width="17.7109375" style="3" customWidth="1"/>
    <col min="3595" max="3595" width="13.5703125" style="3" customWidth="1"/>
    <col min="3596" max="3596" width="16.5703125" style="3" customWidth="1"/>
    <col min="3597" max="3597" width="13.28515625" style="3" customWidth="1"/>
    <col min="3598" max="3598" width="17.140625" style="3" customWidth="1"/>
    <col min="3599" max="3841" width="11.42578125" style="3"/>
    <col min="3842" max="3846" width="17.28515625" style="3" customWidth="1"/>
    <col min="3847" max="3847" width="59.28515625" style="3" customWidth="1"/>
    <col min="3848" max="3848" width="16.7109375" style="3" customWidth="1"/>
    <col min="3849" max="3849" width="17" style="3" customWidth="1"/>
    <col min="3850" max="3850" width="17.7109375" style="3" customWidth="1"/>
    <col min="3851" max="3851" width="13.5703125" style="3" customWidth="1"/>
    <col min="3852" max="3852" width="16.5703125" style="3" customWidth="1"/>
    <col min="3853" max="3853" width="13.28515625" style="3" customWidth="1"/>
    <col min="3854" max="3854" width="17.140625" style="3" customWidth="1"/>
    <col min="3855" max="4097" width="11.42578125" style="3"/>
    <col min="4098" max="4102" width="17.28515625" style="3" customWidth="1"/>
    <col min="4103" max="4103" width="59.28515625" style="3" customWidth="1"/>
    <col min="4104" max="4104" width="16.7109375" style="3" customWidth="1"/>
    <col min="4105" max="4105" width="17" style="3" customWidth="1"/>
    <col min="4106" max="4106" width="17.7109375" style="3" customWidth="1"/>
    <col min="4107" max="4107" width="13.5703125" style="3" customWidth="1"/>
    <col min="4108" max="4108" width="16.5703125" style="3" customWidth="1"/>
    <col min="4109" max="4109" width="13.28515625" style="3" customWidth="1"/>
    <col min="4110" max="4110" width="17.140625" style="3" customWidth="1"/>
    <col min="4111" max="4353" width="11.42578125" style="3"/>
    <col min="4354" max="4358" width="17.28515625" style="3" customWidth="1"/>
    <col min="4359" max="4359" width="59.28515625" style="3" customWidth="1"/>
    <col min="4360" max="4360" width="16.7109375" style="3" customWidth="1"/>
    <col min="4361" max="4361" width="17" style="3" customWidth="1"/>
    <col min="4362" max="4362" width="17.7109375" style="3" customWidth="1"/>
    <col min="4363" max="4363" width="13.5703125" style="3" customWidth="1"/>
    <col min="4364" max="4364" width="16.5703125" style="3" customWidth="1"/>
    <col min="4365" max="4365" width="13.28515625" style="3" customWidth="1"/>
    <col min="4366" max="4366" width="17.140625" style="3" customWidth="1"/>
    <col min="4367" max="4609" width="11.42578125" style="3"/>
    <col min="4610" max="4614" width="17.28515625" style="3" customWidth="1"/>
    <col min="4615" max="4615" width="59.28515625" style="3" customWidth="1"/>
    <col min="4616" max="4616" width="16.7109375" style="3" customWidth="1"/>
    <col min="4617" max="4617" width="17" style="3" customWidth="1"/>
    <col min="4618" max="4618" width="17.7109375" style="3" customWidth="1"/>
    <col min="4619" max="4619" width="13.5703125" style="3" customWidth="1"/>
    <col min="4620" max="4620" width="16.5703125" style="3" customWidth="1"/>
    <col min="4621" max="4621" width="13.28515625" style="3" customWidth="1"/>
    <col min="4622" max="4622" width="17.140625" style="3" customWidth="1"/>
    <col min="4623" max="4865" width="11.42578125" style="3"/>
    <col min="4866" max="4870" width="17.28515625" style="3" customWidth="1"/>
    <col min="4871" max="4871" width="59.28515625" style="3" customWidth="1"/>
    <col min="4872" max="4872" width="16.7109375" style="3" customWidth="1"/>
    <col min="4873" max="4873" width="17" style="3" customWidth="1"/>
    <col min="4874" max="4874" width="17.7109375" style="3" customWidth="1"/>
    <col min="4875" max="4875" width="13.5703125" style="3" customWidth="1"/>
    <col min="4876" max="4876" width="16.5703125" style="3" customWidth="1"/>
    <col min="4877" max="4877" width="13.28515625" style="3" customWidth="1"/>
    <col min="4878" max="4878" width="17.140625" style="3" customWidth="1"/>
    <col min="4879" max="5121" width="11.42578125" style="3"/>
    <col min="5122" max="5126" width="17.28515625" style="3" customWidth="1"/>
    <col min="5127" max="5127" width="59.28515625" style="3" customWidth="1"/>
    <col min="5128" max="5128" width="16.7109375" style="3" customWidth="1"/>
    <col min="5129" max="5129" width="17" style="3" customWidth="1"/>
    <col min="5130" max="5130" width="17.7109375" style="3" customWidth="1"/>
    <col min="5131" max="5131" width="13.5703125" style="3" customWidth="1"/>
    <col min="5132" max="5132" width="16.5703125" style="3" customWidth="1"/>
    <col min="5133" max="5133" width="13.28515625" style="3" customWidth="1"/>
    <col min="5134" max="5134" width="17.140625" style="3" customWidth="1"/>
    <col min="5135" max="5377" width="11.42578125" style="3"/>
    <col min="5378" max="5382" width="17.28515625" style="3" customWidth="1"/>
    <col min="5383" max="5383" width="59.28515625" style="3" customWidth="1"/>
    <col min="5384" max="5384" width="16.7109375" style="3" customWidth="1"/>
    <col min="5385" max="5385" width="17" style="3" customWidth="1"/>
    <col min="5386" max="5386" width="17.7109375" style="3" customWidth="1"/>
    <col min="5387" max="5387" width="13.5703125" style="3" customWidth="1"/>
    <col min="5388" max="5388" width="16.5703125" style="3" customWidth="1"/>
    <col min="5389" max="5389" width="13.28515625" style="3" customWidth="1"/>
    <col min="5390" max="5390" width="17.140625" style="3" customWidth="1"/>
    <col min="5391" max="5633" width="11.42578125" style="3"/>
    <col min="5634" max="5638" width="17.28515625" style="3" customWidth="1"/>
    <col min="5639" max="5639" width="59.28515625" style="3" customWidth="1"/>
    <col min="5640" max="5640" width="16.7109375" style="3" customWidth="1"/>
    <col min="5641" max="5641" width="17" style="3" customWidth="1"/>
    <col min="5642" max="5642" width="17.7109375" style="3" customWidth="1"/>
    <col min="5643" max="5643" width="13.5703125" style="3" customWidth="1"/>
    <col min="5644" max="5644" width="16.5703125" style="3" customWidth="1"/>
    <col min="5645" max="5645" width="13.28515625" style="3" customWidth="1"/>
    <col min="5646" max="5646" width="17.140625" style="3" customWidth="1"/>
    <col min="5647" max="5889" width="11.42578125" style="3"/>
    <col min="5890" max="5894" width="17.28515625" style="3" customWidth="1"/>
    <col min="5895" max="5895" width="59.28515625" style="3" customWidth="1"/>
    <col min="5896" max="5896" width="16.7109375" style="3" customWidth="1"/>
    <col min="5897" max="5897" width="17" style="3" customWidth="1"/>
    <col min="5898" max="5898" width="17.7109375" style="3" customWidth="1"/>
    <col min="5899" max="5899" width="13.5703125" style="3" customWidth="1"/>
    <col min="5900" max="5900" width="16.5703125" style="3" customWidth="1"/>
    <col min="5901" max="5901" width="13.28515625" style="3" customWidth="1"/>
    <col min="5902" max="5902" width="17.140625" style="3" customWidth="1"/>
    <col min="5903" max="6145" width="11.42578125" style="3"/>
    <col min="6146" max="6150" width="17.28515625" style="3" customWidth="1"/>
    <col min="6151" max="6151" width="59.28515625" style="3" customWidth="1"/>
    <col min="6152" max="6152" width="16.7109375" style="3" customWidth="1"/>
    <col min="6153" max="6153" width="17" style="3" customWidth="1"/>
    <col min="6154" max="6154" width="17.7109375" style="3" customWidth="1"/>
    <col min="6155" max="6155" width="13.5703125" style="3" customWidth="1"/>
    <col min="6156" max="6156" width="16.5703125" style="3" customWidth="1"/>
    <col min="6157" max="6157" width="13.28515625" style="3" customWidth="1"/>
    <col min="6158" max="6158" width="17.140625" style="3" customWidth="1"/>
    <col min="6159" max="6401" width="11.42578125" style="3"/>
    <col min="6402" max="6406" width="17.28515625" style="3" customWidth="1"/>
    <col min="6407" max="6407" width="59.28515625" style="3" customWidth="1"/>
    <col min="6408" max="6408" width="16.7109375" style="3" customWidth="1"/>
    <col min="6409" max="6409" width="17" style="3" customWidth="1"/>
    <col min="6410" max="6410" width="17.7109375" style="3" customWidth="1"/>
    <col min="6411" max="6411" width="13.5703125" style="3" customWidth="1"/>
    <col min="6412" max="6412" width="16.5703125" style="3" customWidth="1"/>
    <col min="6413" max="6413" width="13.28515625" style="3" customWidth="1"/>
    <col min="6414" max="6414" width="17.140625" style="3" customWidth="1"/>
    <col min="6415" max="6657" width="11.42578125" style="3"/>
    <col min="6658" max="6662" width="17.28515625" style="3" customWidth="1"/>
    <col min="6663" max="6663" width="59.28515625" style="3" customWidth="1"/>
    <col min="6664" max="6664" width="16.7109375" style="3" customWidth="1"/>
    <col min="6665" max="6665" width="17" style="3" customWidth="1"/>
    <col min="6666" max="6666" width="17.7109375" style="3" customWidth="1"/>
    <col min="6667" max="6667" width="13.5703125" style="3" customWidth="1"/>
    <col min="6668" max="6668" width="16.5703125" style="3" customWidth="1"/>
    <col min="6669" max="6669" width="13.28515625" style="3" customWidth="1"/>
    <col min="6670" max="6670" width="17.140625" style="3" customWidth="1"/>
    <col min="6671" max="6913" width="11.42578125" style="3"/>
    <col min="6914" max="6918" width="17.28515625" style="3" customWidth="1"/>
    <col min="6919" max="6919" width="59.28515625" style="3" customWidth="1"/>
    <col min="6920" max="6920" width="16.7109375" style="3" customWidth="1"/>
    <col min="6921" max="6921" width="17" style="3" customWidth="1"/>
    <col min="6922" max="6922" width="17.7109375" style="3" customWidth="1"/>
    <col min="6923" max="6923" width="13.5703125" style="3" customWidth="1"/>
    <col min="6924" max="6924" width="16.5703125" style="3" customWidth="1"/>
    <col min="6925" max="6925" width="13.28515625" style="3" customWidth="1"/>
    <col min="6926" max="6926" width="17.140625" style="3" customWidth="1"/>
    <col min="6927" max="7169" width="11.42578125" style="3"/>
    <col min="7170" max="7174" width="17.28515625" style="3" customWidth="1"/>
    <col min="7175" max="7175" width="59.28515625" style="3" customWidth="1"/>
    <col min="7176" max="7176" width="16.7109375" style="3" customWidth="1"/>
    <col min="7177" max="7177" width="17" style="3" customWidth="1"/>
    <col min="7178" max="7178" width="17.7109375" style="3" customWidth="1"/>
    <col min="7179" max="7179" width="13.5703125" style="3" customWidth="1"/>
    <col min="7180" max="7180" width="16.5703125" style="3" customWidth="1"/>
    <col min="7181" max="7181" width="13.28515625" style="3" customWidth="1"/>
    <col min="7182" max="7182" width="17.140625" style="3" customWidth="1"/>
    <col min="7183" max="7425" width="11.42578125" style="3"/>
    <col min="7426" max="7430" width="17.28515625" style="3" customWidth="1"/>
    <col min="7431" max="7431" width="59.28515625" style="3" customWidth="1"/>
    <col min="7432" max="7432" width="16.7109375" style="3" customWidth="1"/>
    <col min="7433" max="7433" width="17" style="3" customWidth="1"/>
    <col min="7434" max="7434" width="17.7109375" style="3" customWidth="1"/>
    <col min="7435" max="7435" width="13.5703125" style="3" customWidth="1"/>
    <col min="7436" max="7436" width="16.5703125" style="3" customWidth="1"/>
    <col min="7437" max="7437" width="13.28515625" style="3" customWidth="1"/>
    <col min="7438" max="7438" width="17.140625" style="3" customWidth="1"/>
    <col min="7439" max="7681" width="11.42578125" style="3"/>
    <col min="7682" max="7686" width="17.28515625" style="3" customWidth="1"/>
    <col min="7687" max="7687" width="59.28515625" style="3" customWidth="1"/>
    <col min="7688" max="7688" width="16.7109375" style="3" customWidth="1"/>
    <col min="7689" max="7689" width="17" style="3" customWidth="1"/>
    <col min="7690" max="7690" width="17.7109375" style="3" customWidth="1"/>
    <col min="7691" max="7691" width="13.5703125" style="3" customWidth="1"/>
    <col min="7692" max="7692" width="16.5703125" style="3" customWidth="1"/>
    <col min="7693" max="7693" width="13.28515625" style="3" customWidth="1"/>
    <col min="7694" max="7694" width="17.140625" style="3" customWidth="1"/>
    <col min="7695" max="7937" width="11.42578125" style="3"/>
    <col min="7938" max="7942" width="17.28515625" style="3" customWidth="1"/>
    <col min="7943" max="7943" width="59.28515625" style="3" customWidth="1"/>
    <col min="7944" max="7944" width="16.7109375" style="3" customWidth="1"/>
    <col min="7945" max="7945" width="17" style="3" customWidth="1"/>
    <col min="7946" max="7946" width="17.7109375" style="3" customWidth="1"/>
    <col min="7947" max="7947" width="13.5703125" style="3" customWidth="1"/>
    <col min="7948" max="7948" width="16.5703125" style="3" customWidth="1"/>
    <col min="7949" max="7949" width="13.28515625" style="3" customWidth="1"/>
    <col min="7950" max="7950" width="17.140625" style="3" customWidth="1"/>
    <col min="7951" max="8193" width="11.42578125" style="3"/>
    <col min="8194" max="8198" width="17.28515625" style="3" customWidth="1"/>
    <col min="8199" max="8199" width="59.28515625" style="3" customWidth="1"/>
    <col min="8200" max="8200" width="16.7109375" style="3" customWidth="1"/>
    <col min="8201" max="8201" width="17" style="3" customWidth="1"/>
    <col min="8202" max="8202" width="17.7109375" style="3" customWidth="1"/>
    <col min="8203" max="8203" width="13.5703125" style="3" customWidth="1"/>
    <col min="8204" max="8204" width="16.5703125" style="3" customWidth="1"/>
    <col min="8205" max="8205" width="13.28515625" style="3" customWidth="1"/>
    <col min="8206" max="8206" width="17.140625" style="3" customWidth="1"/>
    <col min="8207" max="8449" width="11.42578125" style="3"/>
    <col min="8450" max="8454" width="17.28515625" style="3" customWidth="1"/>
    <col min="8455" max="8455" width="59.28515625" style="3" customWidth="1"/>
    <col min="8456" max="8456" width="16.7109375" style="3" customWidth="1"/>
    <col min="8457" max="8457" width="17" style="3" customWidth="1"/>
    <col min="8458" max="8458" width="17.7109375" style="3" customWidth="1"/>
    <col min="8459" max="8459" width="13.5703125" style="3" customWidth="1"/>
    <col min="8460" max="8460" width="16.5703125" style="3" customWidth="1"/>
    <col min="8461" max="8461" width="13.28515625" style="3" customWidth="1"/>
    <col min="8462" max="8462" width="17.140625" style="3" customWidth="1"/>
    <col min="8463" max="8705" width="11.42578125" style="3"/>
    <col min="8706" max="8710" width="17.28515625" style="3" customWidth="1"/>
    <col min="8711" max="8711" width="59.28515625" style="3" customWidth="1"/>
    <col min="8712" max="8712" width="16.7109375" style="3" customWidth="1"/>
    <col min="8713" max="8713" width="17" style="3" customWidth="1"/>
    <col min="8714" max="8714" width="17.7109375" style="3" customWidth="1"/>
    <col min="8715" max="8715" width="13.5703125" style="3" customWidth="1"/>
    <col min="8716" max="8716" width="16.5703125" style="3" customWidth="1"/>
    <col min="8717" max="8717" width="13.28515625" style="3" customWidth="1"/>
    <col min="8718" max="8718" width="17.140625" style="3" customWidth="1"/>
    <col min="8719" max="8961" width="11.42578125" style="3"/>
    <col min="8962" max="8966" width="17.28515625" style="3" customWidth="1"/>
    <col min="8967" max="8967" width="59.28515625" style="3" customWidth="1"/>
    <col min="8968" max="8968" width="16.7109375" style="3" customWidth="1"/>
    <col min="8969" max="8969" width="17" style="3" customWidth="1"/>
    <col min="8970" max="8970" width="17.7109375" style="3" customWidth="1"/>
    <col min="8971" max="8971" width="13.5703125" style="3" customWidth="1"/>
    <col min="8972" max="8972" width="16.5703125" style="3" customWidth="1"/>
    <col min="8973" max="8973" width="13.28515625" style="3" customWidth="1"/>
    <col min="8974" max="8974" width="17.140625" style="3" customWidth="1"/>
    <col min="8975" max="9217" width="11.42578125" style="3"/>
    <col min="9218" max="9222" width="17.28515625" style="3" customWidth="1"/>
    <col min="9223" max="9223" width="59.28515625" style="3" customWidth="1"/>
    <col min="9224" max="9224" width="16.7109375" style="3" customWidth="1"/>
    <col min="9225" max="9225" width="17" style="3" customWidth="1"/>
    <col min="9226" max="9226" width="17.7109375" style="3" customWidth="1"/>
    <col min="9227" max="9227" width="13.5703125" style="3" customWidth="1"/>
    <col min="9228" max="9228" width="16.5703125" style="3" customWidth="1"/>
    <col min="9229" max="9229" width="13.28515625" style="3" customWidth="1"/>
    <col min="9230" max="9230" width="17.140625" style="3" customWidth="1"/>
    <col min="9231" max="9473" width="11.42578125" style="3"/>
    <col min="9474" max="9478" width="17.28515625" style="3" customWidth="1"/>
    <col min="9479" max="9479" width="59.28515625" style="3" customWidth="1"/>
    <col min="9480" max="9480" width="16.7109375" style="3" customWidth="1"/>
    <col min="9481" max="9481" width="17" style="3" customWidth="1"/>
    <col min="9482" max="9482" width="17.7109375" style="3" customWidth="1"/>
    <col min="9483" max="9483" width="13.5703125" style="3" customWidth="1"/>
    <col min="9484" max="9484" width="16.5703125" style="3" customWidth="1"/>
    <col min="9485" max="9485" width="13.28515625" style="3" customWidth="1"/>
    <col min="9486" max="9486" width="17.140625" style="3" customWidth="1"/>
    <col min="9487" max="9729" width="11.42578125" style="3"/>
    <col min="9730" max="9734" width="17.28515625" style="3" customWidth="1"/>
    <col min="9735" max="9735" width="59.28515625" style="3" customWidth="1"/>
    <col min="9736" max="9736" width="16.7109375" style="3" customWidth="1"/>
    <col min="9737" max="9737" width="17" style="3" customWidth="1"/>
    <col min="9738" max="9738" width="17.7109375" style="3" customWidth="1"/>
    <col min="9739" max="9739" width="13.5703125" style="3" customWidth="1"/>
    <col min="9740" max="9740" width="16.5703125" style="3" customWidth="1"/>
    <col min="9741" max="9741" width="13.28515625" style="3" customWidth="1"/>
    <col min="9742" max="9742" width="17.140625" style="3" customWidth="1"/>
    <col min="9743" max="9985" width="11.42578125" style="3"/>
    <col min="9986" max="9990" width="17.28515625" style="3" customWidth="1"/>
    <col min="9991" max="9991" width="59.28515625" style="3" customWidth="1"/>
    <col min="9992" max="9992" width="16.7109375" style="3" customWidth="1"/>
    <col min="9993" max="9993" width="17" style="3" customWidth="1"/>
    <col min="9994" max="9994" width="17.7109375" style="3" customWidth="1"/>
    <col min="9995" max="9995" width="13.5703125" style="3" customWidth="1"/>
    <col min="9996" max="9996" width="16.5703125" style="3" customWidth="1"/>
    <col min="9997" max="9997" width="13.28515625" style="3" customWidth="1"/>
    <col min="9998" max="9998" width="17.140625" style="3" customWidth="1"/>
    <col min="9999" max="10241" width="11.42578125" style="3"/>
    <col min="10242" max="10246" width="17.28515625" style="3" customWidth="1"/>
    <col min="10247" max="10247" width="59.28515625" style="3" customWidth="1"/>
    <col min="10248" max="10248" width="16.7109375" style="3" customWidth="1"/>
    <col min="10249" max="10249" width="17" style="3" customWidth="1"/>
    <col min="10250" max="10250" width="17.7109375" style="3" customWidth="1"/>
    <col min="10251" max="10251" width="13.5703125" style="3" customWidth="1"/>
    <col min="10252" max="10252" width="16.5703125" style="3" customWidth="1"/>
    <col min="10253" max="10253" width="13.28515625" style="3" customWidth="1"/>
    <col min="10254" max="10254" width="17.140625" style="3" customWidth="1"/>
    <col min="10255" max="10497" width="11.42578125" style="3"/>
    <col min="10498" max="10502" width="17.28515625" style="3" customWidth="1"/>
    <col min="10503" max="10503" width="59.28515625" style="3" customWidth="1"/>
    <col min="10504" max="10504" width="16.7109375" style="3" customWidth="1"/>
    <col min="10505" max="10505" width="17" style="3" customWidth="1"/>
    <col min="10506" max="10506" width="17.7109375" style="3" customWidth="1"/>
    <col min="10507" max="10507" width="13.5703125" style="3" customWidth="1"/>
    <col min="10508" max="10508" width="16.5703125" style="3" customWidth="1"/>
    <col min="10509" max="10509" width="13.28515625" style="3" customWidth="1"/>
    <col min="10510" max="10510" width="17.140625" style="3" customWidth="1"/>
    <col min="10511" max="10753" width="11.42578125" style="3"/>
    <col min="10754" max="10758" width="17.28515625" style="3" customWidth="1"/>
    <col min="10759" max="10759" width="59.28515625" style="3" customWidth="1"/>
    <col min="10760" max="10760" width="16.7109375" style="3" customWidth="1"/>
    <col min="10761" max="10761" width="17" style="3" customWidth="1"/>
    <col min="10762" max="10762" width="17.7109375" style="3" customWidth="1"/>
    <col min="10763" max="10763" width="13.5703125" style="3" customWidth="1"/>
    <col min="10764" max="10764" width="16.5703125" style="3" customWidth="1"/>
    <col min="10765" max="10765" width="13.28515625" style="3" customWidth="1"/>
    <col min="10766" max="10766" width="17.140625" style="3" customWidth="1"/>
    <col min="10767" max="11009" width="11.42578125" style="3"/>
    <col min="11010" max="11014" width="17.28515625" style="3" customWidth="1"/>
    <col min="11015" max="11015" width="59.28515625" style="3" customWidth="1"/>
    <col min="11016" max="11016" width="16.7109375" style="3" customWidth="1"/>
    <col min="11017" max="11017" width="17" style="3" customWidth="1"/>
    <col min="11018" max="11018" width="17.7109375" style="3" customWidth="1"/>
    <col min="11019" max="11019" width="13.5703125" style="3" customWidth="1"/>
    <col min="11020" max="11020" width="16.5703125" style="3" customWidth="1"/>
    <col min="11021" max="11021" width="13.28515625" style="3" customWidth="1"/>
    <col min="11022" max="11022" width="17.140625" style="3" customWidth="1"/>
    <col min="11023" max="11265" width="11.42578125" style="3"/>
    <col min="11266" max="11270" width="17.28515625" style="3" customWidth="1"/>
    <col min="11271" max="11271" width="59.28515625" style="3" customWidth="1"/>
    <col min="11272" max="11272" width="16.7109375" style="3" customWidth="1"/>
    <col min="11273" max="11273" width="17" style="3" customWidth="1"/>
    <col min="11274" max="11274" width="17.7109375" style="3" customWidth="1"/>
    <col min="11275" max="11275" width="13.5703125" style="3" customWidth="1"/>
    <col min="11276" max="11276" width="16.5703125" style="3" customWidth="1"/>
    <col min="11277" max="11277" width="13.28515625" style="3" customWidth="1"/>
    <col min="11278" max="11278" width="17.140625" style="3" customWidth="1"/>
    <col min="11279" max="11521" width="11.42578125" style="3"/>
    <col min="11522" max="11526" width="17.28515625" style="3" customWidth="1"/>
    <col min="11527" max="11527" width="59.28515625" style="3" customWidth="1"/>
    <col min="11528" max="11528" width="16.7109375" style="3" customWidth="1"/>
    <col min="11529" max="11529" width="17" style="3" customWidth="1"/>
    <col min="11530" max="11530" width="17.7109375" style="3" customWidth="1"/>
    <col min="11531" max="11531" width="13.5703125" style="3" customWidth="1"/>
    <col min="11532" max="11532" width="16.5703125" style="3" customWidth="1"/>
    <col min="11533" max="11533" width="13.28515625" style="3" customWidth="1"/>
    <col min="11534" max="11534" width="17.140625" style="3" customWidth="1"/>
    <col min="11535" max="11777" width="11.42578125" style="3"/>
    <col min="11778" max="11782" width="17.28515625" style="3" customWidth="1"/>
    <col min="11783" max="11783" width="59.28515625" style="3" customWidth="1"/>
    <col min="11784" max="11784" width="16.7109375" style="3" customWidth="1"/>
    <col min="11785" max="11785" width="17" style="3" customWidth="1"/>
    <col min="11786" max="11786" width="17.7109375" style="3" customWidth="1"/>
    <col min="11787" max="11787" width="13.5703125" style="3" customWidth="1"/>
    <col min="11788" max="11788" width="16.5703125" style="3" customWidth="1"/>
    <col min="11789" max="11789" width="13.28515625" style="3" customWidth="1"/>
    <col min="11790" max="11790" width="17.140625" style="3" customWidth="1"/>
    <col min="11791" max="12033" width="11.42578125" style="3"/>
    <col min="12034" max="12038" width="17.28515625" style="3" customWidth="1"/>
    <col min="12039" max="12039" width="59.28515625" style="3" customWidth="1"/>
    <col min="12040" max="12040" width="16.7109375" style="3" customWidth="1"/>
    <col min="12041" max="12041" width="17" style="3" customWidth="1"/>
    <col min="12042" max="12042" width="17.7109375" style="3" customWidth="1"/>
    <col min="12043" max="12043" width="13.5703125" style="3" customWidth="1"/>
    <col min="12044" max="12044" width="16.5703125" style="3" customWidth="1"/>
    <col min="12045" max="12045" width="13.28515625" style="3" customWidth="1"/>
    <col min="12046" max="12046" width="17.140625" style="3" customWidth="1"/>
    <col min="12047" max="12289" width="11.42578125" style="3"/>
    <col min="12290" max="12294" width="17.28515625" style="3" customWidth="1"/>
    <col min="12295" max="12295" width="59.28515625" style="3" customWidth="1"/>
    <col min="12296" max="12296" width="16.7109375" style="3" customWidth="1"/>
    <col min="12297" max="12297" width="17" style="3" customWidth="1"/>
    <col min="12298" max="12298" width="17.7109375" style="3" customWidth="1"/>
    <col min="12299" max="12299" width="13.5703125" style="3" customWidth="1"/>
    <col min="12300" max="12300" width="16.5703125" style="3" customWidth="1"/>
    <col min="12301" max="12301" width="13.28515625" style="3" customWidth="1"/>
    <col min="12302" max="12302" width="17.140625" style="3" customWidth="1"/>
    <col min="12303" max="12545" width="11.42578125" style="3"/>
    <col min="12546" max="12550" width="17.28515625" style="3" customWidth="1"/>
    <col min="12551" max="12551" width="59.28515625" style="3" customWidth="1"/>
    <col min="12552" max="12552" width="16.7109375" style="3" customWidth="1"/>
    <col min="12553" max="12553" width="17" style="3" customWidth="1"/>
    <col min="12554" max="12554" width="17.7109375" style="3" customWidth="1"/>
    <col min="12555" max="12555" width="13.5703125" style="3" customWidth="1"/>
    <col min="12556" max="12556" width="16.5703125" style="3" customWidth="1"/>
    <col min="12557" max="12557" width="13.28515625" style="3" customWidth="1"/>
    <col min="12558" max="12558" width="17.140625" style="3" customWidth="1"/>
    <col min="12559" max="12801" width="11.42578125" style="3"/>
    <col min="12802" max="12806" width="17.28515625" style="3" customWidth="1"/>
    <col min="12807" max="12807" width="59.28515625" style="3" customWidth="1"/>
    <col min="12808" max="12808" width="16.7109375" style="3" customWidth="1"/>
    <col min="12809" max="12809" width="17" style="3" customWidth="1"/>
    <col min="12810" max="12810" width="17.7109375" style="3" customWidth="1"/>
    <col min="12811" max="12811" width="13.5703125" style="3" customWidth="1"/>
    <col min="12812" max="12812" width="16.5703125" style="3" customWidth="1"/>
    <col min="12813" max="12813" width="13.28515625" style="3" customWidth="1"/>
    <col min="12814" max="12814" width="17.140625" style="3" customWidth="1"/>
    <col min="12815" max="13057" width="11.42578125" style="3"/>
    <col min="13058" max="13062" width="17.28515625" style="3" customWidth="1"/>
    <col min="13063" max="13063" width="59.28515625" style="3" customWidth="1"/>
    <col min="13064" max="13064" width="16.7109375" style="3" customWidth="1"/>
    <col min="13065" max="13065" width="17" style="3" customWidth="1"/>
    <col min="13066" max="13066" width="17.7109375" style="3" customWidth="1"/>
    <col min="13067" max="13067" width="13.5703125" style="3" customWidth="1"/>
    <col min="13068" max="13068" width="16.5703125" style="3" customWidth="1"/>
    <col min="13069" max="13069" width="13.28515625" style="3" customWidth="1"/>
    <col min="13070" max="13070" width="17.140625" style="3" customWidth="1"/>
    <col min="13071" max="13313" width="11.42578125" style="3"/>
    <col min="13314" max="13318" width="17.28515625" style="3" customWidth="1"/>
    <col min="13319" max="13319" width="59.28515625" style="3" customWidth="1"/>
    <col min="13320" max="13320" width="16.7109375" style="3" customWidth="1"/>
    <col min="13321" max="13321" width="17" style="3" customWidth="1"/>
    <col min="13322" max="13322" width="17.7109375" style="3" customWidth="1"/>
    <col min="13323" max="13323" width="13.5703125" style="3" customWidth="1"/>
    <col min="13324" max="13324" width="16.5703125" style="3" customWidth="1"/>
    <col min="13325" max="13325" width="13.28515625" style="3" customWidth="1"/>
    <col min="13326" max="13326" width="17.140625" style="3" customWidth="1"/>
    <col min="13327" max="13569" width="11.42578125" style="3"/>
    <col min="13570" max="13574" width="17.28515625" style="3" customWidth="1"/>
    <col min="13575" max="13575" width="59.28515625" style="3" customWidth="1"/>
    <col min="13576" max="13576" width="16.7109375" style="3" customWidth="1"/>
    <col min="13577" max="13577" width="17" style="3" customWidth="1"/>
    <col min="13578" max="13578" width="17.7109375" style="3" customWidth="1"/>
    <col min="13579" max="13579" width="13.5703125" style="3" customWidth="1"/>
    <col min="13580" max="13580" width="16.5703125" style="3" customWidth="1"/>
    <col min="13581" max="13581" width="13.28515625" style="3" customWidth="1"/>
    <col min="13582" max="13582" width="17.140625" style="3" customWidth="1"/>
    <col min="13583" max="13825" width="11.42578125" style="3"/>
    <col min="13826" max="13830" width="17.28515625" style="3" customWidth="1"/>
    <col min="13831" max="13831" width="59.28515625" style="3" customWidth="1"/>
    <col min="13832" max="13832" width="16.7109375" style="3" customWidth="1"/>
    <col min="13833" max="13833" width="17" style="3" customWidth="1"/>
    <col min="13834" max="13834" width="17.7109375" style="3" customWidth="1"/>
    <col min="13835" max="13835" width="13.5703125" style="3" customWidth="1"/>
    <col min="13836" max="13836" width="16.5703125" style="3" customWidth="1"/>
    <col min="13837" max="13837" width="13.28515625" style="3" customWidth="1"/>
    <col min="13838" max="13838" width="17.140625" style="3" customWidth="1"/>
    <col min="13839" max="14081" width="11.42578125" style="3"/>
    <col min="14082" max="14086" width="17.28515625" style="3" customWidth="1"/>
    <col min="14087" max="14087" width="59.28515625" style="3" customWidth="1"/>
    <col min="14088" max="14088" width="16.7109375" style="3" customWidth="1"/>
    <col min="14089" max="14089" width="17" style="3" customWidth="1"/>
    <col min="14090" max="14090" width="17.7109375" style="3" customWidth="1"/>
    <col min="14091" max="14091" width="13.5703125" style="3" customWidth="1"/>
    <col min="14092" max="14092" width="16.5703125" style="3" customWidth="1"/>
    <col min="14093" max="14093" width="13.28515625" style="3" customWidth="1"/>
    <col min="14094" max="14094" width="17.140625" style="3" customWidth="1"/>
    <col min="14095" max="14337" width="11.42578125" style="3"/>
    <col min="14338" max="14342" width="17.28515625" style="3" customWidth="1"/>
    <col min="14343" max="14343" width="59.28515625" style="3" customWidth="1"/>
    <col min="14344" max="14344" width="16.7109375" style="3" customWidth="1"/>
    <col min="14345" max="14345" width="17" style="3" customWidth="1"/>
    <col min="14346" max="14346" width="17.7109375" style="3" customWidth="1"/>
    <col min="14347" max="14347" width="13.5703125" style="3" customWidth="1"/>
    <col min="14348" max="14348" width="16.5703125" style="3" customWidth="1"/>
    <col min="14349" max="14349" width="13.28515625" style="3" customWidth="1"/>
    <col min="14350" max="14350" width="17.140625" style="3" customWidth="1"/>
    <col min="14351" max="14593" width="11.42578125" style="3"/>
    <col min="14594" max="14598" width="17.28515625" style="3" customWidth="1"/>
    <col min="14599" max="14599" width="59.28515625" style="3" customWidth="1"/>
    <col min="14600" max="14600" width="16.7109375" style="3" customWidth="1"/>
    <col min="14601" max="14601" width="17" style="3" customWidth="1"/>
    <col min="14602" max="14602" width="17.7109375" style="3" customWidth="1"/>
    <col min="14603" max="14603" width="13.5703125" style="3" customWidth="1"/>
    <col min="14604" max="14604" width="16.5703125" style="3" customWidth="1"/>
    <col min="14605" max="14605" width="13.28515625" style="3" customWidth="1"/>
    <col min="14606" max="14606" width="17.140625" style="3" customWidth="1"/>
    <col min="14607" max="14849" width="11.42578125" style="3"/>
    <col min="14850" max="14854" width="17.28515625" style="3" customWidth="1"/>
    <col min="14855" max="14855" width="59.28515625" style="3" customWidth="1"/>
    <col min="14856" max="14856" width="16.7109375" style="3" customWidth="1"/>
    <col min="14857" max="14857" width="17" style="3" customWidth="1"/>
    <col min="14858" max="14858" width="17.7109375" style="3" customWidth="1"/>
    <col min="14859" max="14859" width="13.5703125" style="3" customWidth="1"/>
    <col min="14860" max="14860" width="16.5703125" style="3" customWidth="1"/>
    <col min="14861" max="14861" width="13.28515625" style="3" customWidth="1"/>
    <col min="14862" max="14862" width="17.140625" style="3" customWidth="1"/>
    <col min="14863" max="15105" width="11.42578125" style="3"/>
    <col min="15106" max="15110" width="17.28515625" style="3" customWidth="1"/>
    <col min="15111" max="15111" width="59.28515625" style="3" customWidth="1"/>
    <col min="15112" max="15112" width="16.7109375" style="3" customWidth="1"/>
    <col min="15113" max="15113" width="17" style="3" customWidth="1"/>
    <col min="15114" max="15114" width="17.7109375" style="3" customWidth="1"/>
    <col min="15115" max="15115" width="13.5703125" style="3" customWidth="1"/>
    <col min="15116" max="15116" width="16.5703125" style="3" customWidth="1"/>
    <col min="15117" max="15117" width="13.28515625" style="3" customWidth="1"/>
    <col min="15118" max="15118" width="17.140625" style="3" customWidth="1"/>
    <col min="15119" max="15361" width="11.42578125" style="3"/>
    <col min="15362" max="15366" width="17.28515625" style="3" customWidth="1"/>
    <col min="15367" max="15367" width="59.28515625" style="3" customWidth="1"/>
    <col min="15368" max="15368" width="16.7109375" style="3" customWidth="1"/>
    <col min="15369" max="15369" width="17" style="3" customWidth="1"/>
    <col min="15370" max="15370" width="17.7109375" style="3" customWidth="1"/>
    <col min="15371" max="15371" width="13.5703125" style="3" customWidth="1"/>
    <col min="15372" max="15372" width="16.5703125" style="3" customWidth="1"/>
    <col min="15373" max="15373" width="13.28515625" style="3" customWidth="1"/>
    <col min="15374" max="15374" width="17.140625" style="3" customWidth="1"/>
    <col min="15375" max="15617" width="11.42578125" style="3"/>
    <col min="15618" max="15622" width="17.28515625" style="3" customWidth="1"/>
    <col min="15623" max="15623" width="59.28515625" style="3" customWidth="1"/>
    <col min="15624" max="15624" width="16.7109375" style="3" customWidth="1"/>
    <col min="15625" max="15625" width="17" style="3" customWidth="1"/>
    <col min="15626" max="15626" width="17.7109375" style="3" customWidth="1"/>
    <col min="15627" max="15627" width="13.5703125" style="3" customWidth="1"/>
    <col min="15628" max="15628" width="16.5703125" style="3" customWidth="1"/>
    <col min="15629" max="15629" width="13.28515625" style="3" customWidth="1"/>
    <col min="15630" max="15630" width="17.140625" style="3" customWidth="1"/>
    <col min="15631" max="15873" width="11.42578125" style="3"/>
    <col min="15874" max="15878" width="17.28515625" style="3" customWidth="1"/>
    <col min="15879" max="15879" width="59.28515625" style="3" customWidth="1"/>
    <col min="15880" max="15880" width="16.7109375" style="3" customWidth="1"/>
    <col min="15881" max="15881" width="17" style="3" customWidth="1"/>
    <col min="15882" max="15882" width="17.7109375" style="3" customWidth="1"/>
    <col min="15883" max="15883" width="13.5703125" style="3" customWidth="1"/>
    <col min="15884" max="15884" width="16.5703125" style="3" customWidth="1"/>
    <col min="15885" max="15885" width="13.28515625" style="3" customWidth="1"/>
    <col min="15886" max="15886" width="17.140625" style="3" customWidth="1"/>
    <col min="15887" max="16129" width="11.42578125" style="3"/>
    <col min="16130" max="16134" width="17.28515625" style="3" customWidth="1"/>
    <col min="16135" max="16135" width="59.28515625" style="3" customWidth="1"/>
    <col min="16136" max="16136" width="16.7109375" style="3" customWidth="1"/>
    <col min="16137" max="16137" width="17" style="3" customWidth="1"/>
    <col min="16138" max="16138" width="17.7109375" style="3" customWidth="1"/>
    <col min="16139" max="16139" width="13.5703125" style="3" customWidth="1"/>
    <col min="16140" max="16140" width="16.5703125" style="3" customWidth="1"/>
    <col min="16141" max="16141" width="13.28515625" style="3" customWidth="1"/>
    <col min="16142" max="16142" width="17.140625" style="3" customWidth="1"/>
    <col min="16143" max="16384" width="11.42578125" style="24"/>
  </cols>
  <sheetData>
    <row r="1" spans="2:213" s="24" customFormat="1" ht="13.5" customHeight="1" thickBot="1" x14ac:dyDescent="0.3">
      <c r="N1" s="25"/>
    </row>
    <row r="2" spans="2:213" s="2" customFormat="1" ht="39.75" customHeight="1" thickBot="1" x14ac:dyDescent="0.3">
      <c r="B2" s="407"/>
      <c r="C2" s="408"/>
      <c r="D2" s="408"/>
      <c r="E2" s="408"/>
      <c r="F2" s="409"/>
      <c r="G2" s="327" t="s">
        <v>35</v>
      </c>
      <c r="H2" s="328"/>
      <c r="I2" s="328"/>
      <c r="J2" s="328"/>
      <c r="K2" s="328"/>
      <c r="L2" s="328"/>
      <c r="M2" s="328"/>
      <c r="N2" s="329"/>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row>
    <row r="5" spans="2:213" s="10" customFormat="1" ht="27.75" customHeight="1" thickBot="1" x14ac:dyDescent="0.3">
      <c r="B5" s="413"/>
      <c r="C5" s="414"/>
      <c r="D5" s="414"/>
      <c r="E5" s="414"/>
      <c r="F5" s="415"/>
      <c r="G5" s="335" t="s">
        <v>43</v>
      </c>
      <c r="H5" s="336"/>
      <c r="I5" s="335">
        <v>1</v>
      </c>
      <c r="J5" s="336"/>
      <c r="K5" s="337">
        <v>46113</v>
      </c>
      <c r="L5" s="336"/>
      <c r="M5" s="335">
        <v>1</v>
      </c>
      <c r="N5" s="336"/>
    </row>
    <row r="6" spans="2:213" s="24" customFormat="1" ht="17.25" thickBot="1" x14ac:dyDescent="0.3">
      <c r="H6" s="26"/>
      <c r="I6" s="26"/>
      <c r="J6" s="26"/>
      <c r="K6" s="26"/>
      <c r="L6" s="26"/>
      <c r="M6" s="26"/>
      <c r="N6" s="27"/>
    </row>
    <row r="7" spans="2:213" s="24" customFormat="1" ht="24.75" customHeight="1" x14ac:dyDescent="0.25">
      <c r="B7" s="312" t="s">
        <v>6</v>
      </c>
      <c r="C7" s="313"/>
      <c r="D7" s="313"/>
      <c r="E7" s="313"/>
      <c r="F7" s="313"/>
      <c r="G7" s="313"/>
      <c r="H7" s="313"/>
      <c r="I7" s="314"/>
      <c r="J7" s="314"/>
      <c r="K7" s="314"/>
      <c r="L7" s="314"/>
      <c r="M7" s="314"/>
      <c r="N7" s="315"/>
    </row>
    <row r="8" spans="2:213" s="24" customFormat="1" ht="24" customHeight="1" x14ac:dyDescent="0.25">
      <c r="B8" s="316" t="s">
        <v>7</v>
      </c>
      <c r="C8" s="317"/>
      <c r="D8" s="317"/>
      <c r="E8" s="317"/>
      <c r="F8" s="317"/>
      <c r="G8" s="317"/>
      <c r="H8" s="317"/>
      <c r="I8" s="338"/>
      <c r="J8" s="338"/>
      <c r="K8" s="338"/>
      <c r="L8" s="338"/>
      <c r="M8" s="338"/>
      <c r="N8" s="339"/>
    </row>
    <row r="9" spans="2:213" s="24" customFormat="1" ht="27" customHeight="1" thickBot="1" x14ac:dyDescent="0.3">
      <c r="B9" s="342" t="s">
        <v>8</v>
      </c>
      <c r="C9" s="343"/>
      <c r="D9" s="343"/>
      <c r="E9" s="343"/>
      <c r="F9" s="343"/>
      <c r="G9" s="343"/>
      <c r="H9" s="343"/>
      <c r="I9" s="344"/>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346" t="s">
        <v>13</v>
      </c>
      <c r="C12" s="352" t="s">
        <v>22</v>
      </c>
      <c r="D12" s="406"/>
      <c r="E12" s="406"/>
      <c r="F12" s="406"/>
      <c r="G12" s="350" t="s">
        <v>26</v>
      </c>
      <c r="H12" s="350" t="s">
        <v>15</v>
      </c>
      <c r="I12" s="352" t="s">
        <v>9</v>
      </c>
      <c r="J12" s="352"/>
      <c r="K12" s="350" t="s">
        <v>10</v>
      </c>
      <c r="L12" s="350" t="s">
        <v>11</v>
      </c>
      <c r="M12" s="350" t="s">
        <v>12</v>
      </c>
      <c r="N12" s="353" t="s">
        <v>39</v>
      </c>
      <c r="O12" s="417" t="s">
        <v>40</v>
      </c>
      <c r="P12" s="353" t="s">
        <v>36</v>
      </c>
      <c r="Q12" s="353" t="s">
        <v>41</v>
      </c>
      <c r="R12" s="353" t="s">
        <v>37</v>
      </c>
      <c r="S12" s="353" t="s">
        <v>38</v>
      </c>
    </row>
    <row r="13" spans="2:213" s="24" customFormat="1" ht="50.25" thickBot="1" x14ac:dyDescent="0.3">
      <c r="B13" s="347"/>
      <c r="C13" s="12" t="s">
        <v>23</v>
      </c>
      <c r="D13" s="12" t="s">
        <v>24</v>
      </c>
      <c r="E13" s="12" t="s">
        <v>14</v>
      </c>
      <c r="F13" s="12" t="s">
        <v>25</v>
      </c>
      <c r="G13" s="351"/>
      <c r="H13" s="351"/>
      <c r="I13" s="12" t="s">
        <v>16</v>
      </c>
      <c r="J13" s="12" t="s">
        <v>17</v>
      </c>
      <c r="K13" s="351"/>
      <c r="L13" s="351"/>
      <c r="M13" s="351"/>
      <c r="N13" s="359"/>
      <c r="O13" s="418"/>
      <c r="P13" s="354"/>
      <c r="Q13" s="354"/>
      <c r="R13" s="354"/>
      <c r="S13" s="354"/>
    </row>
    <row r="14" spans="2:213" s="24" customFormat="1" ht="89.25" customHeight="1" x14ac:dyDescent="0.25">
      <c r="B14" s="367" t="s">
        <v>5</v>
      </c>
      <c r="C14" s="355" t="s">
        <v>27</v>
      </c>
      <c r="D14" s="355" t="s">
        <v>29</v>
      </c>
      <c r="E14" s="355" t="s">
        <v>28</v>
      </c>
      <c r="F14" s="355" t="s">
        <v>30</v>
      </c>
      <c r="G14" s="357"/>
      <c r="H14" s="7" t="s">
        <v>32</v>
      </c>
      <c r="I14" s="11">
        <v>46023</v>
      </c>
      <c r="J14" s="11">
        <v>46387</v>
      </c>
      <c r="K14" s="355" t="s">
        <v>33</v>
      </c>
      <c r="L14" s="355" t="s">
        <v>34</v>
      </c>
      <c r="M14" s="362">
        <v>1</v>
      </c>
      <c r="N14" s="13"/>
      <c r="O14" s="29" t="s">
        <v>42</v>
      </c>
      <c r="P14" s="30"/>
      <c r="Q14" s="30"/>
      <c r="R14" s="30"/>
      <c r="S14" s="31"/>
    </row>
    <row r="15" spans="2:213" s="24" customFormat="1" ht="101.25" customHeight="1" thickBot="1" x14ac:dyDescent="0.3">
      <c r="B15" s="368"/>
      <c r="C15" s="356"/>
      <c r="D15" s="356"/>
      <c r="E15" s="356"/>
      <c r="F15" s="356"/>
      <c r="G15" s="358"/>
      <c r="H15" s="7" t="s">
        <v>31</v>
      </c>
      <c r="I15" s="11">
        <v>46023</v>
      </c>
      <c r="J15" s="11">
        <v>46387</v>
      </c>
      <c r="K15" s="356"/>
      <c r="L15" s="356"/>
      <c r="M15" s="356"/>
      <c r="N15" s="13"/>
      <c r="O15" s="32" t="s">
        <v>42</v>
      </c>
      <c r="P15" s="33"/>
      <c r="Q15" s="33"/>
      <c r="R15" s="33"/>
      <c r="S15" s="34"/>
    </row>
    <row r="16" spans="2:213" s="24" customFormat="1" ht="16.5" customHeight="1" thickBot="1" x14ac:dyDescent="0.3">
      <c r="B16" s="375" t="s">
        <v>18</v>
      </c>
      <c r="C16" s="376"/>
      <c r="D16" s="376"/>
      <c r="E16" s="376"/>
      <c r="F16" s="376"/>
      <c r="G16" s="376"/>
      <c r="H16" s="376"/>
      <c r="I16" s="376"/>
      <c r="J16" s="376"/>
      <c r="K16" s="376"/>
      <c r="L16" s="376"/>
      <c r="M16" s="377"/>
      <c r="N16" s="35" t="e">
        <f>SUM(#REF!)</f>
        <v>#REF!</v>
      </c>
    </row>
    <row r="17" spans="2:14" s="24" customFormat="1" ht="130.5" customHeight="1" x14ac:dyDescent="0.25">
      <c r="B17" s="402"/>
      <c r="C17" s="403"/>
      <c r="D17" s="403"/>
      <c r="E17" s="403"/>
      <c r="F17" s="403"/>
      <c r="G17" s="403"/>
      <c r="H17" s="403"/>
      <c r="I17" s="403"/>
      <c r="J17" s="403"/>
      <c r="K17" s="403"/>
      <c r="L17" s="403"/>
      <c r="M17" s="403"/>
      <c r="N17" s="404"/>
    </row>
    <row r="18" spans="2:14" s="36" customFormat="1" ht="21" x14ac:dyDescent="0.25">
      <c r="B18" s="381" t="s">
        <v>19</v>
      </c>
      <c r="C18" s="382"/>
      <c r="D18" s="382"/>
      <c r="E18" s="382"/>
      <c r="F18" s="382"/>
      <c r="G18" s="382"/>
      <c r="H18" s="382" t="s">
        <v>20</v>
      </c>
      <c r="I18" s="382"/>
      <c r="J18" s="382"/>
      <c r="K18" s="382" t="s">
        <v>21</v>
      </c>
      <c r="L18" s="382"/>
      <c r="M18" s="382"/>
      <c r="N18" s="383"/>
    </row>
    <row r="19" spans="2:14" s="24" customFormat="1" ht="17.25" thickBot="1" x14ac:dyDescent="0.3">
      <c r="B19" s="370"/>
      <c r="C19" s="371"/>
      <c r="D19" s="371"/>
      <c r="E19" s="371"/>
      <c r="F19" s="371"/>
      <c r="G19" s="371"/>
      <c r="H19" s="371"/>
      <c r="I19" s="371"/>
      <c r="J19" s="371"/>
      <c r="K19" s="371"/>
      <c r="L19" s="371"/>
      <c r="M19" s="371"/>
      <c r="N19" s="401"/>
    </row>
  </sheetData>
  <mergeCells count="52">
    <mergeCell ref="P12:P13"/>
    <mergeCell ref="Q12:Q13"/>
    <mergeCell ref="R12:R13"/>
    <mergeCell ref="S12:S13"/>
    <mergeCell ref="B9:H9"/>
    <mergeCell ref="I9:N9"/>
    <mergeCell ref="B10:H10"/>
    <mergeCell ref="I10:N10"/>
    <mergeCell ref="O12:O13"/>
    <mergeCell ref="H12:H13"/>
    <mergeCell ref="I12:J12"/>
    <mergeCell ref="L12:L13"/>
    <mergeCell ref="M12:M13"/>
    <mergeCell ref="N12:N13"/>
    <mergeCell ref="K12:K13"/>
    <mergeCell ref="B11:H11"/>
    <mergeCell ref="B2:F5"/>
    <mergeCell ref="G5:H5"/>
    <mergeCell ref="I5:J5"/>
    <mergeCell ref="K5:L5"/>
    <mergeCell ref="M5:N5"/>
    <mergeCell ref="G2:N2"/>
    <mergeCell ref="G3:N3"/>
    <mergeCell ref="G4:H4"/>
    <mergeCell ref="I4:J4"/>
    <mergeCell ref="K4:L4"/>
    <mergeCell ref="M4:N4"/>
    <mergeCell ref="I11:N11"/>
    <mergeCell ref="B7:H7"/>
    <mergeCell ref="B14:B15"/>
    <mergeCell ref="C14:C15"/>
    <mergeCell ref="D14:D15"/>
    <mergeCell ref="E14:E15"/>
    <mergeCell ref="F14:F15"/>
    <mergeCell ref="G14:G15"/>
    <mergeCell ref="K14:K15"/>
    <mergeCell ref="I7:N7"/>
    <mergeCell ref="B8:H8"/>
    <mergeCell ref="I8:N8"/>
    <mergeCell ref="B12:B13"/>
    <mergeCell ref="C12:F12"/>
    <mergeCell ref="G12:G13"/>
    <mergeCell ref="B19:G19"/>
    <mergeCell ref="H19:J19"/>
    <mergeCell ref="K19:N19"/>
    <mergeCell ref="B17:N17"/>
    <mergeCell ref="L14:L15"/>
    <mergeCell ref="M14:M15"/>
    <mergeCell ref="B16:M16"/>
    <mergeCell ref="B18:G18"/>
    <mergeCell ref="H18:J18"/>
    <mergeCell ref="K18:N18"/>
  </mergeCells>
  <phoneticPr fontId="13" type="noConversion"/>
  <pageMargins left="0.25" right="0.25" top="0.75" bottom="0.75" header="0.3" footer="0.3"/>
  <pageSetup scale="46"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6C82D-3641-41CC-8657-1FEE50A04293}">
  <dimension ref="B1:G16"/>
  <sheetViews>
    <sheetView tabSelected="1" topLeftCell="A7" zoomScaleNormal="100" workbookViewId="0">
      <selection activeCell="E17" sqref="E17"/>
    </sheetView>
  </sheetViews>
  <sheetFormatPr baseColWidth="10" defaultRowHeight="15" x14ac:dyDescent="0.25"/>
  <cols>
    <col min="1" max="1" width="1.140625" style="182" customWidth="1"/>
    <col min="2" max="3" width="11.42578125" style="182"/>
    <col min="4" max="4" width="15.42578125" style="182" customWidth="1"/>
    <col min="5" max="5" width="8.140625" style="182" customWidth="1"/>
    <col min="6" max="6" width="7.140625" style="182" customWidth="1"/>
    <col min="7" max="7" width="106.7109375" style="182" customWidth="1"/>
    <col min="8" max="16384" width="11.42578125" style="182"/>
  </cols>
  <sheetData>
    <row r="1" spans="2:7" ht="15.75" thickBot="1" x14ac:dyDescent="0.3"/>
    <row r="2" spans="2:7" s="181" customFormat="1" ht="93.75" customHeight="1" thickBot="1" x14ac:dyDescent="0.3">
      <c r="B2" s="310" t="s">
        <v>775</v>
      </c>
      <c r="C2" s="311"/>
      <c r="D2" s="184" t="s">
        <v>776</v>
      </c>
      <c r="E2" s="306" t="s">
        <v>1083</v>
      </c>
      <c r="F2" s="307"/>
      <c r="G2" s="183" t="s">
        <v>778</v>
      </c>
    </row>
    <row r="3" spans="2:7" s="181" customFormat="1" ht="27" x14ac:dyDescent="0.25">
      <c r="B3" s="296" t="s">
        <v>196</v>
      </c>
      <c r="C3" s="297"/>
      <c r="D3" s="186" t="s">
        <v>777</v>
      </c>
      <c r="E3" s="308">
        <f>11/17</f>
        <v>0.6470588235294118</v>
      </c>
      <c r="F3" s="309"/>
      <c r="G3" s="185" t="s">
        <v>985</v>
      </c>
    </row>
    <row r="4" spans="2:7" s="181" customFormat="1" ht="114.75" customHeight="1" x14ac:dyDescent="0.25">
      <c r="B4" s="298" t="s">
        <v>779</v>
      </c>
      <c r="C4" s="299"/>
      <c r="D4" s="188" t="s">
        <v>780</v>
      </c>
      <c r="E4" s="304">
        <f>11/12</f>
        <v>0.91666666666666663</v>
      </c>
      <c r="F4" s="305"/>
      <c r="G4" s="187" t="s">
        <v>1050</v>
      </c>
    </row>
    <row r="5" spans="2:7" s="181" customFormat="1" ht="54" x14ac:dyDescent="0.25">
      <c r="B5" s="298" t="s">
        <v>447</v>
      </c>
      <c r="C5" s="299"/>
      <c r="D5" s="188" t="s">
        <v>781</v>
      </c>
      <c r="E5" s="304">
        <f>8/9</f>
        <v>0.88888888888888884</v>
      </c>
      <c r="F5" s="305"/>
      <c r="G5" s="187" t="s">
        <v>1270</v>
      </c>
    </row>
    <row r="6" spans="2:7" s="181" customFormat="1" ht="54" x14ac:dyDescent="0.25">
      <c r="B6" s="298" t="s">
        <v>473</v>
      </c>
      <c r="C6" s="299"/>
      <c r="D6" s="188" t="s">
        <v>782</v>
      </c>
      <c r="E6" s="304">
        <f>5/10</f>
        <v>0.5</v>
      </c>
      <c r="F6" s="305"/>
      <c r="G6" s="187" t="s">
        <v>1157</v>
      </c>
    </row>
    <row r="7" spans="2:7" s="181" customFormat="1" ht="40.5" x14ac:dyDescent="0.25">
      <c r="B7" s="298" t="s">
        <v>642</v>
      </c>
      <c r="C7" s="299"/>
      <c r="D7" s="188" t="s">
        <v>785</v>
      </c>
      <c r="E7" s="304">
        <f>10/11</f>
        <v>0.90909090909090906</v>
      </c>
      <c r="F7" s="305"/>
      <c r="G7" s="187" t="s">
        <v>1205</v>
      </c>
    </row>
    <row r="8" spans="2:7" s="181" customFormat="1" ht="54" x14ac:dyDescent="0.25">
      <c r="B8" s="298" t="s">
        <v>783</v>
      </c>
      <c r="C8" s="299"/>
      <c r="D8" s="188" t="s">
        <v>784</v>
      </c>
      <c r="E8" s="304">
        <f>6/9</f>
        <v>0.66666666666666663</v>
      </c>
      <c r="F8" s="305"/>
      <c r="G8" s="187" t="s">
        <v>1084</v>
      </c>
    </row>
    <row r="9" spans="2:7" s="181" customFormat="1" ht="27" x14ac:dyDescent="0.25">
      <c r="B9" s="298" t="s">
        <v>328</v>
      </c>
      <c r="C9" s="299"/>
      <c r="D9" s="188" t="s">
        <v>786</v>
      </c>
      <c r="E9" s="304">
        <v>0.75</v>
      </c>
      <c r="F9" s="305"/>
      <c r="G9" s="191" t="s">
        <v>912</v>
      </c>
    </row>
    <row r="10" spans="2:7" s="181" customFormat="1" x14ac:dyDescent="0.25">
      <c r="B10" s="298" t="s">
        <v>787</v>
      </c>
      <c r="C10" s="299"/>
      <c r="D10" s="188" t="s">
        <v>788</v>
      </c>
      <c r="E10" s="304">
        <f>3/3</f>
        <v>1</v>
      </c>
      <c r="F10" s="305"/>
      <c r="G10" s="187" t="s">
        <v>1217</v>
      </c>
    </row>
    <row r="11" spans="2:7" s="181" customFormat="1" ht="67.5" x14ac:dyDescent="0.25">
      <c r="B11" s="298" t="s">
        <v>517</v>
      </c>
      <c r="C11" s="299"/>
      <c r="D11" s="188" t="s">
        <v>789</v>
      </c>
      <c r="E11" s="304">
        <f>11/13</f>
        <v>0.84615384615384615</v>
      </c>
      <c r="F11" s="305"/>
      <c r="G11" s="187" t="s">
        <v>1178</v>
      </c>
    </row>
    <row r="12" spans="2:7" s="181" customFormat="1" ht="27" x14ac:dyDescent="0.25">
      <c r="B12" s="298" t="s">
        <v>790</v>
      </c>
      <c r="C12" s="299"/>
      <c r="D12" s="188" t="s">
        <v>791</v>
      </c>
      <c r="E12" s="304">
        <f>8/8</f>
        <v>1</v>
      </c>
      <c r="F12" s="305"/>
      <c r="G12" s="187" t="s">
        <v>1206</v>
      </c>
    </row>
    <row r="13" spans="2:7" s="181" customFormat="1" ht="33" customHeight="1" x14ac:dyDescent="0.25">
      <c r="B13" s="298" t="s">
        <v>550</v>
      </c>
      <c r="C13" s="299"/>
      <c r="D13" s="188" t="s">
        <v>792</v>
      </c>
      <c r="E13" s="304">
        <f>14/14</f>
        <v>1</v>
      </c>
      <c r="F13" s="305"/>
      <c r="G13" s="187" t="s">
        <v>1136</v>
      </c>
    </row>
    <row r="14" spans="2:7" s="181" customFormat="1" ht="27" x14ac:dyDescent="0.25">
      <c r="B14" s="298" t="s">
        <v>252</v>
      </c>
      <c r="C14" s="299"/>
      <c r="D14" s="188" t="s">
        <v>793</v>
      </c>
      <c r="E14" s="304">
        <v>1</v>
      </c>
      <c r="F14" s="305"/>
      <c r="G14" s="187" t="s">
        <v>1206</v>
      </c>
    </row>
    <row r="15" spans="2:7" s="181" customFormat="1" ht="27" x14ac:dyDescent="0.25">
      <c r="B15" s="298" t="s">
        <v>811</v>
      </c>
      <c r="C15" s="299"/>
      <c r="D15" s="188" t="s">
        <v>812</v>
      </c>
      <c r="E15" s="304">
        <f>6/8</f>
        <v>0.75</v>
      </c>
      <c r="F15" s="305"/>
      <c r="G15" s="187" t="s">
        <v>1072</v>
      </c>
    </row>
    <row r="16" spans="2:7" s="181" customFormat="1" ht="15.75" thickBot="1" x14ac:dyDescent="0.3">
      <c r="B16" s="302"/>
      <c r="C16" s="303"/>
      <c r="D16" s="190" t="s">
        <v>18</v>
      </c>
      <c r="E16" s="300">
        <v>0.7</v>
      </c>
      <c r="F16" s="301"/>
      <c r="G16" s="189"/>
    </row>
  </sheetData>
  <mergeCells count="30">
    <mergeCell ref="E2:F2"/>
    <mergeCell ref="E3:F3"/>
    <mergeCell ref="E4:F4"/>
    <mergeCell ref="B11:C11"/>
    <mergeCell ref="E5:F5"/>
    <mergeCell ref="E6:F6"/>
    <mergeCell ref="E8:F8"/>
    <mergeCell ref="B7:C7"/>
    <mergeCell ref="E7:F7"/>
    <mergeCell ref="B8:C8"/>
    <mergeCell ref="E9:F9"/>
    <mergeCell ref="E10:F10"/>
    <mergeCell ref="E11:F11"/>
    <mergeCell ref="B9:C9"/>
    <mergeCell ref="B10:C10"/>
    <mergeCell ref="B2:C2"/>
    <mergeCell ref="B3:C3"/>
    <mergeCell ref="B4:C4"/>
    <mergeCell ref="B5:C5"/>
    <mergeCell ref="B6:C6"/>
    <mergeCell ref="E16:F16"/>
    <mergeCell ref="B16:C16"/>
    <mergeCell ref="E15:F15"/>
    <mergeCell ref="B15:C15"/>
    <mergeCell ref="E12:F12"/>
    <mergeCell ref="E13:F13"/>
    <mergeCell ref="E14:F14"/>
    <mergeCell ref="B12:C12"/>
    <mergeCell ref="B13:C13"/>
    <mergeCell ref="B14:C14"/>
  </mergeCells>
  <conditionalFormatting sqref="E3:F6 E9:F15">
    <cfRule type="expression" dxfId="50" priority="8">
      <formula>$E2&gt;70%</formula>
    </cfRule>
  </conditionalFormatting>
  <conditionalFormatting sqref="E3:F16">
    <cfRule type="expression" dxfId="49" priority="1">
      <formula>$E3&lt;50%</formula>
    </cfRule>
    <cfRule type="expression" dxfId="48" priority="2">
      <formula>AND($E3&gt;=50%,$E3&lt;=70%)</formula>
    </cfRule>
    <cfRule type="expression" dxfId="47" priority="3">
      <formula>$E3&gt;70%</formula>
    </cfRule>
  </conditionalFormatting>
  <conditionalFormatting sqref="E7:F8">
    <cfRule type="expression" dxfId="46" priority="4">
      <formula>$E5&gt;70%</formula>
    </cfRule>
  </conditionalFormatting>
  <conditionalFormatting sqref="E16:F16">
    <cfRule type="expression" dxfId="45" priority="24">
      <formula>#REF!&gt;70%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DB81-5F69-41D7-A473-1090535C9D6D}">
  <sheetPr>
    <pageSetUpPr fitToPage="1"/>
  </sheetPr>
  <dimension ref="B1:HE51"/>
  <sheetViews>
    <sheetView topLeftCell="H42" zoomScale="80" zoomScaleNormal="80" workbookViewId="0">
      <selection activeCell="M20" sqref="M20"/>
    </sheetView>
  </sheetViews>
  <sheetFormatPr baseColWidth="10" defaultRowHeight="15" x14ac:dyDescent="0.25"/>
  <cols>
    <col min="1" max="1" width="1.42578125" style="89" customWidth="1"/>
    <col min="2" max="2" width="19.42578125" style="89" customWidth="1"/>
    <col min="3" max="3" width="19.7109375" style="89" customWidth="1"/>
    <col min="4" max="4" width="18.85546875" style="89" customWidth="1"/>
    <col min="5" max="5" width="20.5703125" style="89" customWidth="1"/>
    <col min="6" max="6" width="22.42578125" style="89" customWidth="1"/>
    <col min="7" max="7" width="13.85546875" style="89" customWidth="1"/>
    <col min="8" max="8" width="45.5703125" style="89" customWidth="1"/>
    <col min="9" max="9" width="15.140625" style="89" customWidth="1"/>
    <col min="10" max="10" width="16.5703125" style="89" customWidth="1"/>
    <col min="11" max="11" width="34.28515625" style="89" customWidth="1"/>
    <col min="12" max="12" width="34.140625" style="89" customWidth="1"/>
    <col min="13" max="13" width="17.85546875" style="89" customWidth="1"/>
    <col min="14" max="14" width="4.85546875" style="89" hidden="1" customWidth="1"/>
    <col min="15" max="15" width="81" style="89" customWidth="1"/>
    <col min="16" max="16" width="46.5703125" style="89" customWidth="1"/>
    <col min="17" max="17" width="30.140625" style="89" hidden="1" customWidth="1"/>
    <col min="18" max="19" width="46.5703125" style="89" customWidth="1"/>
    <col min="20" max="16384" width="11.42578125" style="89"/>
  </cols>
  <sheetData>
    <row r="1" spans="2:213" s="24" customFormat="1" ht="13.5" customHeight="1" thickBot="1" x14ac:dyDescent="0.3">
      <c r="N1" s="25"/>
    </row>
    <row r="2" spans="2:213" s="2" customFormat="1" ht="39.75" customHeight="1" thickBot="1" x14ac:dyDescent="0.3">
      <c r="B2" s="407"/>
      <c r="C2" s="408"/>
      <c r="D2" s="408"/>
      <c r="E2" s="408"/>
      <c r="F2" s="409"/>
      <c r="G2" s="327" t="s">
        <v>35</v>
      </c>
      <c r="H2" s="328"/>
      <c r="I2" s="328"/>
      <c r="J2" s="328"/>
      <c r="K2" s="328"/>
      <c r="L2" s="328"/>
      <c r="M2" s="328"/>
      <c r="N2" s="329"/>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row>
    <row r="5" spans="2:213" s="10" customFormat="1" ht="27.75" customHeight="1" thickBot="1" x14ac:dyDescent="0.3">
      <c r="B5" s="413"/>
      <c r="C5" s="414"/>
      <c r="D5" s="414"/>
      <c r="E5" s="414"/>
      <c r="F5" s="415"/>
      <c r="G5" s="335" t="s">
        <v>43</v>
      </c>
      <c r="H5" s="336"/>
      <c r="I5" s="335">
        <v>1</v>
      </c>
      <c r="J5" s="336"/>
      <c r="K5" s="337">
        <v>46113</v>
      </c>
      <c r="L5" s="336"/>
      <c r="M5" s="335">
        <v>1</v>
      </c>
      <c r="N5" s="336"/>
    </row>
    <row r="6" spans="2:213" s="24" customFormat="1" ht="17.25" thickBot="1" x14ac:dyDescent="0.3">
      <c r="H6" s="86"/>
      <c r="I6" s="86"/>
      <c r="J6" s="86"/>
      <c r="K6" s="86"/>
      <c r="L6" s="86"/>
      <c r="M6" s="86"/>
      <c r="N6" s="87"/>
    </row>
    <row r="7" spans="2:213" s="24" customFormat="1" ht="24.75" customHeight="1" x14ac:dyDescent="0.25">
      <c r="B7" s="456" t="s">
        <v>6</v>
      </c>
      <c r="C7" s="457"/>
      <c r="D7" s="457"/>
      <c r="E7" s="457"/>
      <c r="F7" s="457"/>
      <c r="G7" s="457"/>
      <c r="H7" s="457"/>
      <c r="I7" s="314" t="s">
        <v>593</v>
      </c>
      <c r="J7" s="314"/>
      <c r="K7" s="314"/>
      <c r="L7" s="314"/>
      <c r="M7" s="314"/>
      <c r="N7" s="315"/>
    </row>
    <row r="8" spans="2:213" s="24" customFormat="1" ht="24" customHeight="1" x14ac:dyDescent="0.25">
      <c r="B8" s="458" t="s">
        <v>7</v>
      </c>
      <c r="C8" s="459"/>
      <c r="D8" s="459"/>
      <c r="E8" s="459"/>
      <c r="F8" s="459"/>
      <c r="G8" s="459"/>
      <c r="H8" s="459"/>
      <c r="I8" s="338" t="s">
        <v>594</v>
      </c>
      <c r="J8" s="338"/>
      <c r="K8" s="338"/>
      <c r="L8" s="338"/>
      <c r="M8" s="338"/>
      <c r="N8" s="339"/>
    </row>
    <row r="9" spans="2:213" s="24" customFormat="1" ht="27" customHeight="1" thickBot="1" x14ac:dyDescent="0.3">
      <c r="B9" s="460" t="s">
        <v>8</v>
      </c>
      <c r="C9" s="461"/>
      <c r="D9" s="461"/>
      <c r="E9" s="461"/>
      <c r="F9" s="461"/>
      <c r="G9" s="461"/>
      <c r="H9" s="461"/>
      <c r="I9" s="344" t="s">
        <v>595</v>
      </c>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65"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6.75" customHeight="1" thickBot="1" x14ac:dyDescent="0.3">
      <c r="B13" s="463"/>
      <c r="C13" s="88" t="s">
        <v>23</v>
      </c>
      <c r="D13" s="88" t="s">
        <v>24</v>
      </c>
      <c r="E13" s="88" t="s">
        <v>14</v>
      </c>
      <c r="F13" s="88" t="s">
        <v>25</v>
      </c>
      <c r="G13" s="466"/>
      <c r="H13" s="450"/>
      <c r="I13" s="88" t="s">
        <v>16</v>
      </c>
      <c r="J13" s="88" t="s">
        <v>17</v>
      </c>
      <c r="K13" s="450"/>
      <c r="L13" s="450"/>
      <c r="M13" s="450"/>
      <c r="N13" s="452"/>
      <c r="O13" s="418"/>
      <c r="P13" s="354"/>
      <c r="Q13" s="354"/>
      <c r="R13" s="354"/>
      <c r="S13" s="354"/>
    </row>
    <row r="14" spans="2:213" ht="409.6" customHeight="1" x14ac:dyDescent="0.25">
      <c r="B14" s="442" t="s">
        <v>593</v>
      </c>
      <c r="C14" s="17" t="s">
        <v>477</v>
      </c>
      <c r="D14" s="17" t="s">
        <v>452</v>
      </c>
      <c r="E14" s="17" t="s">
        <v>596</v>
      </c>
      <c r="F14" s="17" t="s">
        <v>597</v>
      </c>
      <c r="G14" s="90"/>
      <c r="H14" s="7" t="s">
        <v>598</v>
      </c>
      <c r="I14" s="11">
        <v>46023</v>
      </c>
      <c r="J14" s="37">
        <v>46387</v>
      </c>
      <c r="K14" s="7" t="s">
        <v>845</v>
      </c>
      <c r="L14" s="17" t="s">
        <v>599</v>
      </c>
      <c r="M14" s="227" t="s">
        <v>174</v>
      </c>
      <c r="N14" s="151"/>
      <c r="O14" s="207" t="s">
        <v>1183</v>
      </c>
      <c r="P14" s="162" t="s">
        <v>1181</v>
      </c>
      <c r="Q14" s="30"/>
      <c r="R14" s="70" t="s">
        <v>1182</v>
      </c>
      <c r="S14" s="200" t="s">
        <v>1184</v>
      </c>
    </row>
    <row r="15" spans="2:213" ht="102" hidden="1" customHeight="1" x14ac:dyDescent="0.25">
      <c r="B15" s="443"/>
      <c r="C15" s="436"/>
      <c r="D15" s="437"/>
      <c r="E15" s="437"/>
      <c r="F15" s="438"/>
      <c r="G15" s="355" t="s">
        <v>600</v>
      </c>
      <c r="H15" s="7" t="s">
        <v>601</v>
      </c>
      <c r="I15" s="11">
        <v>46023</v>
      </c>
      <c r="J15" s="38">
        <v>46171</v>
      </c>
      <c r="K15" s="7" t="s">
        <v>602</v>
      </c>
      <c r="L15" s="17" t="s">
        <v>583</v>
      </c>
      <c r="M15" s="17" t="s">
        <v>603</v>
      </c>
      <c r="N15" s="151"/>
      <c r="O15" s="193"/>
      <c r="P15" s="61"/>
      <c r="Q15" s="61"/>
      <c r="R15" s="61"/>
      <c r="S15" s="63"/>
    </row>
    <row r="16" spans="2:213" ht="47.25" hidden="1" customHeight="1" x14ac:dyDescent="0.25">
      <c r="B16" s="443"/>
      <c r="C16" s="439"/>
      <c r="D16" s="440"/>
      <c r="E16" s="440"/>
      <c r="F16" s="441"/>
      <c r="G16" s="356"/>
      <c r="H16" s="7" t="s">
        <v>604</v>
      </c>
      <c r="I16" s="11">
        <v>46171</v>
      </c>
      <c r="J16" s="11">
        <v>46387</v>
      </c>
      <c r="K16" s="7" t="s">
        <v>605</v>
      </c>
      <c r="L16" s="17" t="s">
        <v>606</v>
      </c>
      <c r="M16" s="17" t="s">
        <v>174</v>
      </c>
      <c r="N16" s="151"/>
      <c r="O16" s="173" t="s">
        <v>813</v>
      </c>
      <c r="P16" s="105"/>
      <c r="Q16" s="105"/>
      <c r="R16" s="105"/>
      <c r="S16" s="107"/>
    </row>
    <row r="17" spans="2:19" ht="94.5" customHeight="1" x14ac:dyDescent="0.25">
      <c r="B17" s="443"/>
      <c r="C17" s="436"/>
      <c r="D17" s="437"/>
      <c r="E17" s="437"/>
      <c r="F17" s="438"/>
      <c r="G17" s="355" t="s">
        <v>600</v>
      </c>
      <c r="H17" s="7" t="s">
        <v>607</v>
      </c>
      <c r="I17" s="11">
        <v>46023</v>
      </c>
      <c r="J17" s="11">
        <v>46326</v>
      </c>
      <c r="K17" s="364" t="s">
        <v>608</v>
      </c>
      <c r="L17" s="355" t="s">
        <v>606</v>
      </c>
      <c r="M17" s="355" t="s">
        <v>51</v>
      </c>
      <c r="N17" s="151"/>
      <c r="O17" s="173" t="s">
        <v>814</v>
      </c>
      <c r="P17" s="396" t="s">
        <v>1186</v>
      </c>
      <c r="Q17" s="105"/>
      <c r="R17" s="427"/>
      <c r="S17" s="107"/>
    </row>
    <row r="18" spans="2:19" ht="79.5" customHeight="1" x14ac:dyDescent="0.25">
      <c r="B18" s="443"/>
      <c r="C18" s="445"/>
      <c r="D18" s="446"/>
      <c r="E18" s="446"/>
      <c r="F18" s="447"/>
      <c r="G18" s="363"/>
      <c r="H18" s="7" t="s">
        <v>1185</v>
      </c>
      <c r="I18" s="11">
        <v>46235</v>
      </c>
      <c r="J18" s="11">
        <v>46326</v>
      </c>
      <c r="K18" s="365"/>
      <c r="L18" s="363"/>
      <c r="M18" s="363"/>
      <c r="N18" s="151"/>
      <c r="O18" s="173" t="s">
        <v>814</v>
      </c>
      <c r="P18" s="425"/>
      <c r="Q18" s="105"/>
      <c r="R18" s="428"/>
      <c r="S18" s="107"/>
    </row>
    <row r="19" spans="2:19" ht="90.75" customHeight="1" x14ac:dyDescent="0.25">
      <c r="B19" s="443"/>
      <c r="C19" s="439"/>
      <c r="D19" s="440"/>
      <c r="E19" s="440"/>
      <c r="F19" s="441"/>
      <c r="G19" s="356"/>
      <c r="H19" s="7" t="s">
        <v>1187</v>
      </c>
      <c r="I19" s="11">
        <v>46023</v>
      </c>
      <c r="J19" s="11">
        <v>46387</v>
      </c>
      <c r="K19" s="366"/>
      <c r="L19" s="356"/>
      <c r="M19" s="356"/>
      <c r="N19" s="151"/>
      <c r="O19" s="173" t="s">
        <v>815</v>
      </c>
      <c r="P19" s="426"/>
      <c r="Q19" s="105"/>
      <c r="R19" s="429"/>
      <c r="S19" s="107"/>
    </row>
    <row r="20" spans="2:19" ht="85.5" customHeight="1" x14ac:dyDescent="0.25">
      <c r="B20" s="443"/>
      <c r="C20" s="422"/>
      <c r="D20" s="423"/>
      <c r="E20" s="423"/>
      <c r="F20" s="424"/>
      <c r="G20" s="39" t="s">
        <v>600</v>
      </c>
      <c r="H20" s="7" t="s">
        <v>609</v>
      </c>
      <c r="I20" s="11">
        <v>46023</v>
      </c>
      <c r="J20" s="11">
        <v>46387</v>
      </c>
      <c r="K20" s="7" t="s">
        <v>610</v>
      </c>
      <c r="L20" s="17" t="s">
        <v>611</v>
      </c>
      <c r="M20" s="17" t="s">
        <v>174</v>
      </c>
      <c r="N20" s="151"/>
      <c r="O20" s="173" t="s">
        <v>1188</v>
      </c>
      <c r="P20" s="163" t="s">
        <v>1189</v>
      </c>
      <c r="Q20" s="105"/>
      <c r="R20" s="194" t="s">
        <v>816</v>
      </c>
      <c r="S20" s="107"/>
    </row>
    <row r="21" spans="2:19" ht="113.25" customHeight="1" x14ac:dyDescent="0.25">
      <c r="B21" s="443"/>
      <c r="C21" s="422"/>
      <c r="D21" s="423"/>
      <c r="E21" s="423"/>
      <c r="F21" s="424"/>
      <c r="G21" s="39" t="s">
        <v>600</v>
      </c>
      <c r="H21" s="7" t="s">
        <v>612</v>
      </c>
      <c r="I21" s="11">
        <v>46023</v>
      </c>
      <c r="J21" s="11">
        <v>46081</v>
      </c>
      <c r="K21" s="7" t="s">
        <v>613</v>
      </c>
      <c r="L21" s="17" t="s">
        <v>101</v>
      </c>
      <c r="M21" s="227" t="s">
        <v>102</v>
      </c>
      <c r="N21" s="151"/>
      <c r="O21" s="173" t="s">
        <v>817</v>
      </c>
      <c r="P21" s="163" t="s">
        <v>1190</v>
      </c>
      <c r="Q21" s="105"/>
      <c r="R21" s="179" t="s">
        <v>818</v>
      </c>
      <c r="S21" s="107"/>
    </row>
    <row r="22" spans="2:19" ht="143.25" customHeight="1" x14ac:dyDescent="0.25">
      <c r="B22" s="443"/>
      <c r="C22" s="436"/>
      <c r="D22" s="437"/>
      <c r="E22" s="437"/>
      <c r="F22" s="438"/>
      <c r="G22" s="355" t="s">
        <v>600</v>
      </c>
      <c r="H22" s="364" t="s">
        <v>614</v>
      </c>
      <c r="I22" s="11">
        <v>46023</v>
      </c>
      <c r="J22" s="11">
        <v>46053</v>
      </c>
      <c r="K22" s="364" t="s">
        <v>615</v>
      </c>
      <c r="L22" s="355" t="s">
        <v>616</v>
      </c>
      <c r="M22" s="430">
        <v>1</v>
      </c>
      <c r="N22" s="151"/>
      <c r="O22" s="173" t="s">
        <v>819</v>
      </c>
      <c r="P22" s="396" t="s">
        <v>1191</v>
      </c>
      <c r="Q22" s="105"/>
      <c r="R22" s="419">
        <f>2/2</f>
        <v>1</v>
      </c>
      <c r="S22" s="107"/>
    </row>
    <row r="23" spans="2:19" ht="126.75" customHeight="1" x14ac:dyDescent="0.25">
      <c r="B23" s="443"/>
      <c r="C23" s="439"/>
      <c r="D23" s="440"/>
      <c r="E23" s="440"/>
      <c r="F23" s="441"/>
      <c r="G23" s="356"/>
      <c r="H23" s="366"/>
      <c r="I23" s="11">
        <v>46054</v>
      </c>
      <c r="J23" s="11">
        <v>46233</v>
      </c>
      <c r="K23" s="366"/>
      <c r="L23" s="356"/>
      <c r="M23" s="432"/>
      <c r="N23" s="151"/>
      <c r="O23" s="173" t="s">
        <v>1192</v>
      </c>
      <c r="P23" s="398"/>
      <c r="Q23" s="105"/>
      <c r="R23" s="421"/>
      <c r="S23" s="107"/>
    </row>
    <row r="24" spans="2:19" ht="186.75" customHeight="1" x14ac:dyDescent="0.25">
      <c r="B24" s="443"/>
      <c r="C24" s="436"/>
      <c r="D24" s="437"/>
      <c r="E24" s="437"/>
      <c r="F24" s="438"/>
      <c r="G24" s="355" t="s">
        <v>600</v>
      </c>
      <c r="H24" s="364" t="s">
        <v>617</v>
      </c>
      <c r="I24" s="11">
        <v>46023</v>
      </c>
      <c r="J24" s="11">
        <v>46053</v>
      </c>
      <c r="K24" s="364" t="s">
        <v>109</v>
      </c>
      <c r="L24" s="355" t="s">
        <v>616</v>
      </c>
      <c r="M24" s="430">
        <v>1</v>
      </c>
      <c r="N24" s="151"/>
      <c r="O24" s="173" t="s">
        <v>821</v>
      </c>
      <c r="P24" s="396" t="s">
        <v>1193</v>
      </c>
      <c r="Q24" s="105"/>
      <c r="R24" s="419">
        <f>2/2</f>
        <v>1</v>
      </c>
      <c r="S24" s="107"/>
    </row>
    <row r="25" spans="2:19" ht="175.5" customHeight="1" x14ac:dyDescent="0.25">
      <c r="B25" s="443"/>
      <c r="C25" s="439"/>
      <c r="D25" s="440"/>
      <c r="E25" s="440"/>
      <c r="F25" s="441"/>
      <c r="G25" s="356"/>
      <c r="H25" s="366"/>
      <c r="I25" s="11">
        <v>46054</v>
      </c>
      <c r="J25" s="11">
        <v>46218</v>
      </c>
      <c r="K25" s="366"/>
      <c r="L25" s="356"/>
      <c r="M25" s="432"/>
      <c r="N25" s="151"/>
      <c r="O25" s="173" t="s">
        <v>1194</v>
      </c>
      <c r="P25" s="398"/>
      <c r="Q25" s="105"/>
      <c r="R25" s="420"/>
      <c r="S25" s="107"/>
    </row>
    <row r="26" spans="2:19" ht="129.75" customHeight="1" x14ac:dyDescent="0.25">
      <c r="B26" s="443"/>
      <c r="C26" s="422"/>
      <c r="D26" s="423"/>
      <c r="E26" s="423"/>
      <c r="F26" s="424"/>
      <c r="G26" s="39" t="s">
        <v>600</v>
      </c>
      <c r="H26" s="7" t="s">
        <v>618</v>
      </c>
      <c r="I26" s="11">
        <v>46023</v>
      </c>
      <c r="J26" s="11">
        <v>46101</v>
      </c>
      <c r="K26" s="7" t="s">
        <v>110</v>
      </c>
      <c r="L26" s="17" t="s">
        <v>619</v>
      </c>
      <c r="M26" s="227" t="s">
        <v>620</v>
      </c>
      <c r="N26" s="151"/>
      <c r="O26" s="173" t="s">
        <v>822</v>
      </c>
      <c r="P26" s="163" t="s">
        <v>1195</v>
      </c>
      <c r="Q26" s="105"/>
      <c r="R26" s="179" t="s">
        <v>823</v>
      </c>
      <c r="S26" s="107"/>
    </row>
    <row r="27" spans="2:19" ht="95.25" customHeight="1" x14ac:dyDescent="0.25">
      <c r="B27" s="443"/>
      <c r="C27" s="92"/>
      <c r="D27" s="93"/>
      <c r="E27" s="93"/>
      <c r="F27" s="94"/>
      <c r="G27" s="39" t="s">
        <v>600</v>
      </c>
      <c r="H27" s="7" t="s">
        <v>621</v>
      </c>
      <c r="I27" s="11">
        <v>46023</v>
      </c>
      <c r="J27" s="11">
        <v>46224</v>
      </c>
      <c r="K27" s="7" t="s">
        <v>535</v>
      </c>
      <c r="L27" s="17" t="s">
        <v>101</v>
      </c>
      <c r="M27" s="227" t="s">
        <v>102</v>
      </c>
      <c r="N27" s="151"/>
      <c r="O27" s="173" t="s">
        <v>824</v>
      </c>
      <c r="P27" s="180" t="s">
        <v>825</v>
      </c>
      <c r="Q27" s="105"/>
      <c r="R27" s="208" t="s">
        <v>818</v>
      </c>
      <c r="S27" s="107"/>
    </row>
    <row r="28" spans="2:19" ht="109.5" customHeight="1" x14ac:dyDescent="0.25">
      <c r="B28" s="443"/>
      <c r="C28" s="92"/>
      <c r="D28" s="93"/>
      <c r="E28" s="93"/>
      <c r="F28" s="94"/>
      <c r="G28" s="39" t="s">
        <v>600</v>
      </c>
      <c r="H28" s="7" t="s">
        <v>622</v>
      </c>
      <c r="I28" s="11" t="s">
        <v>623</v>
      </c>
      <c r="J28" s="11" t="s">
        <v>624</v>
      </c>
      <c r="K28" s="7" t="s">
        <v>535</v>
      </c>
      <c r="L28" s="17" t="s">
        <v>625</v>
      </c>
      <c r="M28" s="264">
        <v>1</v>
      </c>
      <c r="N28" s="151"/>
      <c r="O28" s="173" t="s">
        <v>1196</v>
      </c>
      <c r="P28" s="180" t="s">
        <v>825</v>
      </c>
      <c r="Q28" s="105"/>
      <c r="R28" s="275" t="s">
        <v>1197</v>
      </c>
      <c r="S28" s="107"/>
    </row>
    <row r="29" spans="2:19" ht="132.75" customHeight="1" x14ac:dyDescent="0.25">
      <c r="B29" s="443"/>
      <c r="C29" s="422"/>
      <c r="D29" s="423"/>
      <c r="E29" s="423"/>
      <c r="F29" s="424"/>
      <c r="G29" s="39" t="s">
        <v>600</v>
      </c>
      <c r="H29" s="7" t="s">
        <v>95</v>
      </c>
      <c r="I29" s="11">
        <v>46023</v>
      </c>
      <c r="J29" s="11">
        <v>46128</v>
      </c>
      <c r="K29" s="7" t="s">
        <v>96</v>
      </c>
      <c r="L29" s="17" t="s">
        <v>97</v>
      </c>
      <c r="M29" s="227" t="s">
        <v>98</v>
      </c>
      <c r="N29" s="151"/>
      <c r="O29" s="173" t="s">
        <v>826</v>
      </c>
      <c r="P29" s="180" t="s">
        <v>827</v>
      </c>
      <c r="Q29" s="105"/>
      <c r="R29" s="179" t="s">
        <v>828</v>
      </c>
      <c r="S29" s="107"/>
    </row>
    <row r="30" spans="2:19" ht="66" customHeight="1" x14ac:dyDescent="0.25">
      <c r="B30" s="443"/>
      <c r="C30" s="436"/>
      <c r="D30" s="437"/>
      <c r="E30" s="437"/>
      <c r="F30" s="438"/>
      <c r="G30" s="355" t="s">
        <v>600</v>
      </c>
      <c r="H30" s="364" t="s">
        <v>626</v>
      </c>
      <c r="I30" s="11">
        <v>46023</v>
      </c>
      <c r="J30" s="11">
        <v>46025</v>
      </c>
      <c r="K30" s="364" t="s">
        <v>627</v>
      </c>
      <c r="L30" s="355" t="s">
        <v>381</v>
      </c>
      <c r="M30" s="430">
        <v>1</v>
      </c>
      <c r="N30" s="151"/>
      <c r="O30" s="195" t="s">
        <v>834</v>
      </c>
      <c r="P30" s="453" t="s">
        <v>1198</v>
      </c>
      <c r="Q30" s="105"/>
      <c r="R30" s="455" t="s">
        <v>1201</v>
      </c>
      <c r="S30" s="107"/>
    </row>
    <row r="31" spans="2:19" ht="49.5" x14ac:dyDescent="0.25">
      <c r="B31" s="443"/>
      <c r="C31" s="445"/>
      <c r="D31" s="446"/>
      <c r="E31" s="446"/>
      <c r="F31" s="447"/>
      <c r="G31" s="363"/>
      <c r="H31" s="365"/>
      <c r="I31" s="11">
        <v>46026</v>
      </c>
      <c r="J31" s="11">
        <v>46056</v>
      </c>
      <c r="K31" s="365"/>
      <c r="L31" s="363"/>
      <c r="M31" s="431"/>
      <c r="N31" s="151"/>
      <c r="O31" s="173" t="s">
        <v>833</v>
      </c>
      <c r="P31" s="454"/>
      <c r="Q31" s="105"/>
      <c r="R31" s="454"/>
      <c r="S31" s="107"/>
    </row>
    <row r="32" spans="2:19" ht="49.5" x14ac:dyDescent="0.25">
      <c r="B32" s="443"/>
      <c r="C32" s="445"/>
      <c r="D32" s="446"/>
      <c r="E32" s="446"/>
      <c r="F32" s="447"/>
      <c r="G32" s="363"/>
      <c r="H32" s="365"/>
      <c r="I32" s="11">
        <v>46057</v>
      </c>
      <c r="J32" s="11">
        <v>46084</v>
      </c>
      <c r="K32" s="365"/>
      <c r="L32" s="363"/>
      <c r="M32" s="431"/>
      <c r="N32" s="151"/>
      <c r="O32" s="173" t="s">
        <v>832</v>
      </c>
      <c r="P32" s="454"/>
      <c r="Q32" s="105"/>
      <c r="R32" s="454"/>
      <c r="S32" s="107"/>
    </row>
    <row r="33" spans="2:19" ht="33" x14ac:dyDescent="0.25">
      <c r="B33" s="443"/>
      <c r="C33" s="445"/>
      <c r="D33" s="446"/>
      <c r="E33" s="446"/>
      <c r="F33" s="447"/>
      <c r="G33" s="363"/>
      <c r="H33" s="365"/>
      <c r="I33" s="11">
        <v>46085</v>
      </c>
      <c r="J33" s="11">
        <v>46115</v>
      </c>
      <c r="K33" s="365"/>
      <c r="L33" s="363"/>
      <c r="M33" s="431"/>
      <c r="N33" s="151"/>
      <c r="O33" s="195" t="s">
        <v>831</v>
      </c>
      <c r="P33" s="454"/>
      <c r="Q33" s="105"/>
      <c r="R33" s="454"/>
      <c r="S33" s="107"/>
    </row>
    <row r="34" spans="2:19" ht="49.5" x14ac:dyDescent="0.25">
      <c r="B34" s="443"/>
      <c r="C34" s="445"/>
      <c r="D34" s="446"/>
      <c r="E34" s="446"/>
      <c r="F34" s="447"/>
      <c r="G34" s="363"/>
      <c r="H34" s="365"/>
      <c r="I34" s="11">
        <v>46116</v>
      </c>
      <c r="J34" s="11">
        <v>46145</v>
      </c>
      <c r="K34" s="365"/>
      <c r="L34" s="363"/>
      <c r="M34" s="431"/>
      <c r="N34" s="151"/>
      <c r="O34" s="195" t="s">
        <v>830</v>
      </c>
      <c r="P34" s="454"/>
      <c r="Q34" s="105"/>
      <c r="R34" s="454"/>
      <c r="S34" s="107"/>
    </row>
    <row r="35" spans="2:19" ht="49.5" x14ac:dyDescent="0.25">
      <c r="B35" s="443"/>
      <c r="C35" s="445"/>
      <c r="D35" s="446"/>
      <c r="E35" s="446"/>
      <c r="F35" s="447"/>
      <c r="G35" s="363"/>
      <c r="H35" s="365"/>
      <c r="I35" s="11">
        <v>46146</v>
      </c>
      <c r="J35" s="11">
        <v>46176</v>
      </c>
      <c r="K35" s="365"/>
      <c r="L35" s="363"/>
      <c r="M35" s="431"/>
      <c r="N35" s="151"/>
      <c r="O35" s="173" t="s">
        <v>829</v>
      </c>
      <c r="P35" s="454"/>
      <c r="Q35" s="105"/>
      <c r="R35" s="454"/>
      <c r="S35" s="107"/>
    </row>
    <row r="36" spans="2:19" ht="48" customHeight="1" x14ac:dyDescent="0.25">
      <c r="B36" s="443"/>
      <c r="C36" s="445"/>
      <c r="D36" s="446"/>
      <c r="E36" s="446"/>
      <c r="F36" s="447"/>
      <c r="G36" s="363"/>
      <c r="H36" s="365"/>
      <c r="I36" s="11">
        <v>46177</v>
      </c>
      <c r="J36" s="11">
        <v>46206</v>
      </c>
      <c r="K36" s="365"/>
      <c r="L36" s="363"/>
      <c r="M36" s="431"/>
      <c r="N36" s="151"/>
      <c r="O36" s="173" t="s">
        <v>1199</v>
      </c>
      <c r="P36" s="454"/>
      <c r="Q36" s="105"/>
      <c r="R36" s="454"/>
      <c r="S36" s="107"/>
    </row>
    <row r="37" spans="2:19" ht="51" customHeight="1" x14ac:dyDescent="0.25">
      <c r="B37" s="443"/>
      <c r="C37" s="445"/>
      <c r="D37" s="446"/>
      <c r="E37" s="446"/>
      <c r="F37" s="447"/>
      <c r="G37" s="363"/>
      <c r="H37" s="365"/>
      <c r="I37" s="11">
        <v>46207</v>
      </c>
      <c r="J37" s="11">
        <v>46237</v>
      </c>
      <c r="K37" s="365"/>
      <c r="L37" s="363"/>
      <c r="M37" s="431"/>
      <c r="N37" s="151"/>
      <c r="O37" s="173" t="s">
        <v>1200</v>
      </c>
      <c r="P37" s="454"/>
      <c r="Q37" s="105"/>
      <c r="R37" s="454"/>
      <c r="S37" s="107"/>
    </row>
    <row r="38" spans="2:19" ht="16.5" x14ac:dyDescent="0.25">
      <c r="B38" s="443"/>
      <c r="C38" s="445"/>
      <c r="D38" s="446"/>
      <c r="E38" s="446"/>
      <c r="F38" s="447"/>
      <c r="G38" s="363"/>
      <c r="H38" s="365"/>
      <c r="I38" s="11">
        <v>46238</v>
      </c>
      <c r="J38" s="11">
        <v>46268</v>
      </c>
      <c r="K38" s="365"/>
      <c r="L38" s="363"/>
      <c r="M38" s="431"/>
      <c r="N38" s="151"/>
      <c r="O38" s="173"/>
      <c r="P38" s="454"/>
      <c r="Q38" s="105"/>
      <c r="R38" s="454"/>
      <c r="S38" s="107"/>
    </row>
    <row r="39" spans="2:19" ht="16.5" x14ac:dyDescent="0.25">
      <c r="B39" s="443"/>
      <c r="C39" s="445"/>
      <c r="D39" s="446"/>
      <c r="E39" s="446"/>
      <c r="F39" s="447"/>
      <c r="G39" s="363"/>
      <c r="H39" s="365"/>
      <c r="I39" s="11">
        <v>46269</v>
      </c>
      <c r="J39" s="11">
        <v>46298</v>
      </c>
      <c r="K39" s="365"/>
      <c r="L39" s="363"/>
      <c r="M39" s="431"/>
      <c r="N39" s="151"/>
      <c r="O39" s="173"/>
      <c r="P39" s="454"/>
      <c r="Q39" s="105"/>
      <c r="R39" s="454"/>
      <c r="S39" s="107"/>
    </row>
    <row r="40" spans="2:19" ht="16.5" x14ac:dyDescent="0.25">
      <c r="B40" s="443"/>
      <c r="C40" s="445"/>
      <c r="D40" s="446"/>
      <c r="E40" s="446"/>
      <c r="F40" s="447"/>
      <c r="G40" s="363"/>
      <c r="H40" s="365"/>
      <c r="I40" s="11">
        <v>46299</v>
      </c>
      <c r="J40" s="11">
        <v>46329</v>
      </c>
      <c r="K40" s="365"/>
      <c r="L40" s="363"/>
      <c r="M40" s="431"/>
      <c r="N40" s="151"/>
      <c r="O40" s="173"/>
      <c r="P40" s="454"/>
      <c r="Q40" s="105"/>
      <c r="R40" s="454"/>
      <c r="S40" s="107"/>
    </row>
    <row r="41" spans="2:19" ht="16.5" x14ac:dyDescent="0.25">
      <c r="B41" s="443"/>
      <c r="C41" s="439"/>
      <c r="D41" s="440"/>
      <c r="E41" s="440"/>
      <c r="F41" s="441"/>
      <c r="G41" s="356"/>
      <c r="H41" s="366"/>
      <c r="I41" s="11">
        <v>46330</v>
      </c>
      <c r="J41" s="11">
        <v>46359</v>
      </c>
      <c r="K41" s="366"/>
      <c r="L41" s="356"/>
      <c r="M41" s="432"/>
      <c r="N41" s="151"/>
      <c r="O41" s="173"/>
      <c r="P41" s="420"/>
      <c r="Q41" s="105"/>
      <c r="R41" s="420"/>
      <c r="S41" s="107"/>
    </row>
    <row r="42" spans="2:19" ht="348.75" customHeight="1" x14ac:dyDescent="0.25">
      <c r="B42" s="443"/>
      <c r="C42" s="98"/>
      <c r="D42" s="99"/>
      <c r="E42" s="99"/>
      <c r="F42" s="100"/>
      <c r="G42" s="39" t="s">
        <v>600</v>
      </c>
      <c r="H42" s="40" t="s">
        <v>628</v>
      </c>
      <c r="I42" s="11">
        <v>46249</v>
      </c>
      <c r="J42" s="11">
        <v>46387</v>
      </c>
      <c r="K42" s="40" t="s">
        <v>629</v>
      </c>
      <c r="L42" s="39" t="s">
        <v>94</v>
      </c>
      <c r="M42" s="222" t="s">
        <v>51</v>
      </c>
      <c r="N42" s="151"/>
      <c r="O42" s="173" t="s">
        <v>1203</v>
      </c>
      <c r="P42" s="276" t="s">
        <v>1202</v>
      </c>
      <c r="Q42" s="105"/>
      <c r="R42" s="208" t="s">
        <v>1204</v>
      </c>
      <c r="S42" s="107"/>
    </row>
    <row r="43" spans="2:19" ht="89.25" customHeight="1" x14ac:dyDescent="0.25">
      <c r="B43" s="443"/>
      <c r="C43" s="98"/>
      <c r="D43" s="99"/>
      <c r="E43" s="99"/>
      <c r="F43" s="100"/>
      <c r="G43" s="39" t="s">
        <v>600</v>
      </c>
      <c r="H43" s="40" t="s">
        <v>630</v>
      </c>
      <c r="I43" s="11">
        <v>46204</v>
      </c>
      <c r="J43" s="11">
        <v>46387</v>
      </c>
      <c r="K43" s="40" t="s">
        <v>631</v>
      </c>
      <c r="L43" s="39" t="s">
        <v>488</v>
      </c>
      <c r="M43" s="39" t="s">
        <v>51</v>
      </c>
      <c r="N43" s="151"/>
      <c r="O43" s="173" t="s">
        <v>814</v>
      </c>
      <c r="P43" s="105"/>
      <c r="Q43" s="105"/>
      <c r="R43" s="105"/>
      <c r="S43" s="107"/>
    </row>
    <row r="44" spans="2:19" ht="72.75" customHeight="1" x14ac:dyDescent="0.25">
      <c r="B44" s="443"/>
      <c r="C44" s="98"/>
      <c r="D44" s="99"/>
      <c r="E44" s="99"/>
      <c r="F44" s="100"/>
      <c r="G44" s="39" t="s">
        <v>600</v>
      </c>
      <c r="H44" s="40" t="s">
        <v>632</v>
      </c>
      <c r="I44" s="11">
        <v>46258</v>
      </c>
      <c r="J44" s="11">
        <v>46387</v>
      </c>
      <c r="K44" s="40" t="s">
        <v>633</v>
      </c>
      <c r="L44" s="39" t="s">
        <v>634</v>
      </c>
      <c r="M44" s="39" t="s">
        <v>635</v>
      </c>
      <c r="N44" s="151"/>
      <c r="O44" s="173" t="s">
        <v>814</v>
      </c>
      <c r="P44" s="105"/>
      <c r="Q44" s="105"/>
      <c r="R44" s="105"/>
      <c r="S44" s="107"/>
    </row>
    <row r="45" spans="2:19" ht="120.75" hidden="1" customHeight="1" x14ac:dyDescent="0.25">
      <c r="B45" s="443"/>
      <c r="C45" s="98"/>
      <c r="D45" s="99"/>
      <c r="E45" s="99"/>
      <c r="F45" s="100"/>
      <c r="G45" s="39" t="s">
        <v>600</v>
      </c>
      <c r="H45" s="40" t="s">
        <v>636</v>
      </c>
      <c r="I45" s="11">
        <v>46023</v>
      </c>
      <c r="J45" s="11">
        <v>46053</v>
      </c>
      <c r="K45" s="40" t="s">
        <v>637</v>
      </c>
      <c r="L45" s="39" t="s">
        <v>638</v>
      </c>
      <c r="M45" s="85">
        <v>1</v>
      </c>
      <c r="N45" s="151"/>
      <c r="O45" s="173"/>
      <c r="P45" s="105"/>
      <c r="Q45" s="105"/>
      <c r="R45" s="105"/>
      <c r="S45" s="107"/>
    </row>
    <row r="46" spans="2:19" ht="90.75" customHeight="1" x14ac:dyDescent="0.25">
      <c r="B46" s="444"/>
      <c r="C46" s="98"/>
      <c r="D46" s="99"/>
      <c r="E46" s="99"/>
      <c r="F46" s="100"/>
      <c r="G46" s="39" t="s">
        <v>600</v>
      </c>
      <c r="H46" s="40" t="s">
        <v>639</v>
      </c>
      <c r="I46" s="11">
        <v>46204</v>
      </c>
      <c r="J46" s="11">
        <v>46387</v>
      </c>
      <c r="K46" s="40" t="s">
        <v>640</v>
      </c>
      <c r="L46" s="17" t="s">
        <v>641</v>
      </c>
      <c r="M46" s="17" t="s">
        <v>846</v>
      </c>
      <c r="N46" s="151"/>
      <c r="O46" s="173" t="s">
        <v>814</v>
      </c>
      <c r="P46" s="105"/>
      <c r="Q46" s="105"/>
      <c r="R46" s="105"/>
      <c r="S46" s="107"/>
    </row>
    <row r="47" spans="2:19" ht="17.25" thickBot="1" x14ac:dyDescent="0.3">
      <c r="B47" s="101"/>
      <c r="C47" s="17"/>
      <c r="D47" s="17"/>
      <c r="E47" s="17"/>
      <c r="F47" s="17"/>
      <c r="G47" s="17"/>
      <c r="H47" s="7"/>
      <c r="I47" s="11"/>
      <c r="J47" s="41"/>
      <c r="K47" s="7"/>
      <c r="L47" s="17"/>
      <c r="M47" s="17"/>
      <c r="N47" s="151"/>
      <c r="O47" s="192"/>
      <c r="P47" s="144"/>
      <c r="Q47" s="144"/>
      <c r="R47" s="144"/>
      <c r="S47" s="145"/>
    </row>
    <row r="48" spans="2:19" ht="21" thickBot="1" x14ac:dyDescent="0.3">
      <c r="B48" s="433" t="s">
        <v>18</v>
      </c>
      <c r="C48" s="434"/>
      <c r="D48" s="434"/>
      <c r="E48" s="434"/>
      <c r="F48" s="434"/>
      <c r="G48" s="434"/>
      <c r="H48" s="434"/>
      <c r="I48" s="434"/>
      <c r="J48" s="434"/>
      <c r="K48" s="434"/>
      <c r="L48" s="434"/>
      <c r="M48" s="435"/>
      <c r="N48" s="152">
        <f>SUM(N1:N14)</f>
        <v>0</v>
      </c>
      <c r="O48" s="146"/>
      <c r="P48" s="147"/>
      <c r="Q48" s="147"/>
      <c r="R48" s="147"/>
      <c r="S48" s="148"/>
    </row>
    <row r="49" spans="2:14" ht="115.5" customHeight="1" x14ac:dyDescent="0.25">
      <c r="B49" s="402"/>
      <c r="C49" s="403"/>
      <c r="D49" s="403"/>
      <c r="E49" s="403"/>
      <c r="F49" s="403"/>
      <c r="G49" s="403"/>
      <c r="H49" s="403"/>
      <c r="I49" s="403"/>
      <c r="J49" s="403"/>
      <c r="K49" s="403"/>
      <c r="L49" s="403"/>
      <c r="M49" s="403"/>
      <c r="N49" s="404"/>
    </row>
    <row r="50" spans="2:14" ht="21" x14ac:dyDescent="0.25">
      <c r="B50" s="381" t="s">
        <v>19</v>
      </c>
      <c r="C50" s="382"/>
      <c r="D50" s="382"/>
      <c r="E50" s="382"/>
      <c r="F50" s="382"/>
      <c r="G50" s="382"/>
      <c r="H50" s="382" t="s">
        <v>20</v>
      </c>
      <c r="I50" s="382"/>
      <c r="J50" s="382"/>
      <c r="K50" s="382" t="s">
        <v>21</v>
      </c>
      <c r="L50" s="382"/>
      <c r="M50" s="382"/>
      <c r="N50" s="383"/>
    </row>
    <row r="51" spans="2:14" ht="17.25" thickBot="1" x14ac:dyDescent="0.3">
      <c r="B51" s="370" t="s">
        <v>642</v>
      </c>
      <c r="C51" s="371"/>
      <c r="D51" s="371"/>
      <c r="E51" s="371"/>
      <c r="F51" s="371"/>
      <c r="G51" s="371"/>
      <c r="H51" s="371" t="s">
        <v>104</v>
      </c>
      <c r="I51" s="371"/>
      <c r="J51" s="371"/>
      <c r="K51" s="371" t="s">
        <v>104</v>
      </c>
      <c r="L51" s="371"/>
      <c r="M51" s="371"/>
      <c r="N51" s="401"/>
    </row>
  </sheetData>
  <mergeCells count="81">
    <mergeCell ref="P30:P41"/>
    <mergeCell ref="R30:R41"/>
    <mergeCell ref="B7:H7"/>
    <mergeCell ref="I7:N7"/>
    <mergeCell ref="B8:H8"/>
    <mergeCell ref="I8:N8"/>
    <mergeCell ref="B10:H10"/>
    <mergeCell ref="I10:N10"/>
    <mergeCell ref="B11:H11"/>
    <mergeCell ref="I11:N11"/>
    <mergeCell ref="B9:H9"/>
    <mergeCell ref="I9:N9"/>
    <mergeCell ref="B12:B13"/>
    <mergeCell ref="C12:F12"/>
    <mergeCell ref="G12:G13"/>
    <mergeCell ref="H12:H13"/>
    <mergeCell ref="B2:F5"/>
    <mergeCell ref="G2:N2"/>
    <mergeCell ref="G3:N3"/>
    <mergeCell ref="G4:H4"/>
    <mergeCell ref="I4:J4"/>
    <mergeCell ref="K4:L4"/>
    <mergeCell ref="M4:N4"/>
    <mergeCell ref="G5:H5"/>
    <mergeCell ref="I5:J5"/>
    <mergeCell ref="K5:L5"/>
    <mergeCell ref="M5:N5"/>
    <mergeCell ref="I12:J12"/>
    <mergeCell ref="K12:K13"/>
    <mergeCell ref="L12:L13"/>
    <mergeCell ref="M12:M13"/>
    <mergeCell ref="N12:N13"/>
    <mergeCell ref="B14:B46"/>
    <mergeCell ref="C15:F16"/>
    <mergeCell ref="G15:G16"/>
    <mergeCell ref="C17:F19"/>
    <mergeCell ref="G17:G19"/>
    <mergeCell ref="C30:F41"/>
    <mergeCell ref="G30:G41"/>
    <mergeCell ref="C24:F25"/>
    <mergeCell ref="G24:G25"/>
    <mergeCell ref="H24:H25"/>
    <mergeCell ref="K24:K25"/>
    <mergeCell ref="L24:L25"/>
    <mergeCell ref="C22:F23"/>
    <mergeCell ref="G22:G23"/>
    <mergeCell ref="H22:H23"/>
    <mergeCell ref="L22:L23"/>
    <mergeCell ref="M22:M23"/>
    <mergeCell ref="S12:S13"/>
    <mergeCell ref="B51:G51"/>
    <mergeCell ref="H51:J51"/>
    <mergeCell ref="K51:N51"/>
    <mergeCell ref="O12:O13"/>
    <mergeCell ref="P12:P13"/>
    <mergeCell ref="Q12:Q13"/>
    <mergeCell ref="L30:L41"/>
    <mergeCell ref="M30:M41"/>
    <mergeCell ref="B48:M48"/>
    <mergeCell ref="B49:N49"/>
    <mergeCell ref="B50:G50"/>
    <mergeCell ref="H50:J50"/>
    <mergeCell ref="K17:K19"/>
    <mergeCell ref="L17:L19"/>
    <mergeCell ref="M24:M25"/>
    <mergeCell ref="R12:R13"/>
    <mergeCell ref="R24:R25"/>
    <mergeCell ref="R22:R23"/>
    <mergeCell ref="K50:N50"/>
    <mergeCell ref="C26:F26"/>
    <mergeCell ref="C29:F29"/>
    <mergeCell ref="P17:P19"/>
    <mergeCell ref="R17:R19"/>
    <mergeCell ref="P22:P23"/>
    <mergeCell ref="P24:P25"/>
    <mergeCell ref="H30:H41"/>
    <mergeCell ref="K30:K41"/>
    <mergeCell ref="K22:K23"/>
    <mergeCell ref="M17:M19"/>
    <mergeCell ref="C20:F20"/>
    <mergeCell ref="C21:F21"/>
  </mergeCells>
  <conditionalFormatting sqref="J14:J47">
    <cfRule type="expression" dxfId="44" priority="1">
      <formula>AND(TODAY()&gt;=I14,TODAY()&gt;J14)</formula>
    </cfRule>
    <cfRule type="expression" dxfId="43" priority="2">
      <formula>AND(TODAY()&gt;=I14,TODAY()&lt;=J14,J14-TODAY()&lt;=30)</formula>
    </cfRule>
    <cfRule type="expression" dxfId="42" priority="3">
      <formula>_xludf.AND(_xludf.TODAY()&gt;=I14, _xludf.TODAY()&lt;=J14-3)</formula>
    </cfRule>
  </conditionalFormatting>
  <hyperlinks>
    <hyperlink ref="P20" r:id="rId1" xr:uid="{5B9F1DB2-B2BE-426D-B4CE-9C3DCB6D1F75}"/>
    <hyperlink ref="P21" r:id="rId2" xr:uid="{7D756F1C-3BAE-41F5-856C-A898F27A046B}"/>
    <hyperlink ref="P24" r:id="rId3" xr:uid="{19DF5B04-9D0D-4938-BD76-37749A9487DD}"/>
    <hyperlink ref="P26" r:id="rId4" xr:uid="{5A64D350-62E7-41FE-9D60-EE672F042EB7}"/>
    <hyperlink ref="P14" r:id="rId5" xr:uid="{DAA3DF3A-AD11-486B-8324-CD35856EC525}"/>
    <hyperlink ref="P17" r:id="rId6" xr:uid="{7F1A6322-C2FC-4D29-B727-4D5C5F82676A}"/>
    <hyperlink ref="P22" r:id="rId7" xr:uid="{803470FD-F4AF-4E91-9D16-748BC5A8FDA9}"/>
    <hyperlink ref="P42" r:id="rId8" xr:uid="{4EB8EC5E-5A4D-4A47-8FCB-21FB4F6702E6}"/>
  </hyperlinks>
  <pageMargins left="0.25" right="0.25" top="0.75" bottom="0.75" header="0.3" footer="0.3"/>
  <pageSetup scale="48" fitToHeight="0" orientation="landscape" r:id="rId9"/>
  <rowBreaks count="2" manualBreakCount="2">
    <brk id="21" min="1" max="13" man="1"/>
    <brk id="29" min="1" max="13" man="1"/>
  </rowBreaks>
  <drawing r:id="rId10"/>
  <legacyDrawing r:id="rId1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EAAB1-0221-49BF-B296-0B09B7E8111D}">
  <dimension ref="B1:HE42"/>
  <sheetViews>
    <sheetView topLeftCell="G13" zoomScale="80" zoomScaleNormal="80" workbookViewId="0">
      <selection activeCell="M35" sqref="M35"/>
    </sheetView>
  </sheetViews>
  <sheetFormatPr baseColWidth="10" defaultRowHeight="20.25" x14ac:dyDescent="0.25"/>
  <cols>
    <col min="1" max="1" width="2.85546875" style="89" customWidth="1"/>
    <col min="2" max="3" width="19.42578125" style="89" customWidth="1"/>
    <col min="4" max="4" width="20.140625" style="89" customWidth="1"/>
    <col min="5" max="5" width="20.28515625" style="89" customWidth="1"/>
    <col min="6" max="6" width="22.42578125" style="89" customWidth="1"/>
    <col min="7" max="7" width="17.28515625" style="89" customWidth="1"/>
    <col min="8" max="8" width="45.5703125" style="89" customWidth="1"/>
    <col min="9" max="9" width="15.140625" style="89" customWidth="1"/>
    <col min="10" max="10" width="19.28515625" style="89" customWidth="1"/>
    <col min="11" max="11" width="34.28515625" style="89" customWidth="1"/>
    <col min="12" max="12" width="34.140625" style="89" customWidth="1"/>
    <col min="13" max="13" width="11.42578125" style="89"/>
    <col min="14" max="14" width="19.5703125" style="89" hidden="1" customWidth="1"/>
    <col min="15" max="15" width="61" style="252" customWidth="1"/>
    <col min="16" max="16" width="46.5703125" style="89" customWidth="1"/>
    <col min="17" max="17" width="30.140625" style="89" hidden="1" customWidth="1"/>
    <col min="18" max="18" width="46.5703125" style="249" customWidth="1"/>
    <col min="19" max="19" width="46.5703125" style="89" customWidth="1"/>
    <col min="20" max="16384" width="11.42578125" style="89"/>
  </cols>
  <sheetData>
    <row r="1" spans="2:213" s="24" customFormat="1" ht="13.5" customHeight="1" thickBot="1" x14ac:dyDescent="0.3">
      <c r="N1" s="25"/>
      <c r="R1" s="25"/>
    </row>
    <row r="2" spans="2:213" s="2" customFormat="1" ht="39.75" customHeight="1" thickBot="1" x14ac:dyDescent="0.3">
      <c r="B2" s="407"/>
      <c r="C2" s="408"/>
      <c r="D2" s="408"/>
      <c r="E2" s="408"/>
      <c r="F2" s="409"/>
      <c r="G2" s="327" t="s">
        <v>35</v>
      </c>
      <c r="H2" s="328"/>
      <c r="I2" s="328"/>
      <c r="J2" s="328"/>
      <c r="K2" s="328"/>
      <c r="L2" s="328"/>
      <c r="M2" s="328"/>
      <c r="N2" s="329"/>
      <c r="R2" s="243"/>
    </row>
    <row r="3" spans="2:213" s="1" customFormat="1" ht="55.5" customHeight="1" thickBot="1" x14ac:dyDescent="0.3">
      <c r="B3" s="410"/>
      <c r="C3" s="411"/>
      <c r="D3" s="411"/>
      <c r="E3" s="411"/>
      <c r="F3" s="412"/>
      <c r="G3" s="330" t="s">
        <v>4</v>
      </c>
      <c r="H3" s="331"/>
      <c r="I3" s="331"/>
      <c r="J3" s="331"/>
      <c r="K3" s="331"/>
      <c r="L3" s="331"/>
      <c r="M3" s="331"/>
      <c r="N3" s="332"/>
      <c r="R3" s="244"/>
    </row>
    <row r="4" spans="2:213" s="10" customFormat="1" ht="21" customHeight="1" x14ac:dyDescent="0.25">
      <c r="B4" s="410"/>
      <c r="C4" s="411"/>
      <c r="D4" s="411"/>
      <c r="E4" s="411"/>
      <c r="F4" s="412"/>
      <c r="G4" s="333" t="s">
        <v>0</v>
      </c>
      <c r="H4" s="334"/>
      <c r="I4" s="333" t="s">
        <v>1</v>
      </c>
      <c r="J4" s="334"/>
      <c r="K4" s="333" t="s">
        <v>2</v>
      </c>
      <c r="L4" s="334"/>
      <c r="M4" s="333" t="s">
        <v>3</v>
      </c>
      <c r="N4" s="334"/>
      <c r="R4" s="245"/>
    </row>
    <row r="5" spans="2:213" s="10" customFormat="1" ht="27.75" customHeight="1" thickBot="1" x14ac:dyDescent="0.3">
      <c r="B5" s="413"/>
      <c r="C5" s="414"/>
      <c r="D5" s="414"/>
      <c r="E5" s="414"/>
      <c r="F5" s="415"/>
      <c r="G5" s="335" t="s">
        <v>43</v>
      </c>
      <c r="H5" s="336"/>
      <c r="I5" s="335">
        <v>1</v>
      </c>
      <c r="J5" s="336"/>
      <c r="K5" s="337">
        <v>46113</v>
      </c>
      <c r="L5" s="336"/>
      <c r="M5" s="335">
        <v>1</v>
      </c>
      <c r="N5" s="336"/>
      <c r="R5" s="245"/>
    </row>
    <row r="6" spans="2:213" s="24" customFormat="1" ht="17.25" thickBot="1" x14ac:dyDescent="0.3">
      <c r="H6" s="86"/>
      <c r="I6" s="86"/>
      <c r="J6" s="86"/>
      <c r="K6" s="86"/>
      <c r="L6" s="86"/>
      <c r="M6" s="86"/>
      <c r="N6" s="87"/>
      <c r="R6" s="25"/>
    </row>
    <row r="7" spans="2:213" s="24" customFormat="1" ht="24.75" customHeight="1" x14ac:dyDescent="0.25">
      <c r="B7" s="456" t="s">
        <v>6</v>
      </c>
      <c r="C7" s="457"/>
      <c r="D7" s="457"/>
      <c r="E7" s="457"/>
      <c r="F7" s="457"/>
      <c r="G7" s="457"/>
      <c r="H7" s="457"/>
      <c r="I7" s="314" t="s">
        <v>383</v>
      </c>
      <c r="J7" s="314"/>
      <c r="K7" s="314"/>
      <c r="L7" s="314"/>
      <c r="M7" s="314"/>
      <c r="N7" s="315"/>
      <c r="R7" s="25"/>
    </row>
    <row r="8" spans="2:213" s="24" customFormat="1" ht="24" customHeight="1" x14ac:dyDescent="0.25">
      <c r="B8" s="458" t="s">
        <v>7</v>
      </c>
      <c r="C8" s="459"/>
      <c r="D8" s="459"/>
      <c r="E8" s="459"/>
      <c r="F8" s="459"/>
      <c r="G8" s="459"/>
      <c r="H8" s="459"/>
      <c r="I8" s="338" t="s">
        <v>384</v>
      </c>
      <c r="J8" s="338"/>
      <c r="K8" s="338"/>
      <c r="L8" s="338"/>
      <c r="M8" s="338"/>
      <c r="N8" s="339"/>
      <c r="R8" s="25"/>
    </row>
    <row r="9" spans="2:213" s="24" customFormat="1" ht="27" customHeight="1" thickBot="1" x14ac:dyDescent="0.3">
      <c r="B9" s="460" t="s">
        <v>8</v>
      </c>
      <c r="C9" s="461"/>
      <c r="D9" s="461"/>
      <c r="E9" s="461"/>
      <c r="F9" s="461"/>
      <c r="G9" s="461"/>
      <c r="H9" s="461"/>
      <c r="I9" s="344" t="s">
        <v>385</v>
      </c>
      <c r="J9" s="344"/>
      <c r="K9" s="344"/>
      <c r="L9" s="344"/>
      <c r="M9" s="344"/>
      <c r="N9" s="345"/>
      <c r="R9" s="25"/>
    </row>
    <row r="10" spans="2:213" s="24" customFormat="1" ht="29.25" customHeight="1" x14ac:dyDescent="0.25">
      <c r="B10" s="416"/>
      <c r="C10" s="416"/>
      <c r="D10" s="416"/>
      <c r="E10" s="416"/>
      <c r="F10" s="416"/>
      <c r="G10" s="416"/>
      <c r="H10" s="416"/>
      <c r="I10" s="405"/>
      <c r="J10" s="405"/>
      <c r="K10" s="405"/>
      <c r="L10" s="405"/>
      <c r="M10" s="405"/>
      <c r="N10" s="405"/>
      <c r="R10" s="2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5"/>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49"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3.75" thickBot="1" x14ac:dyDescent="0.3">
      <c r="B13" s="463"/>
      <c r="C13" s="88" t="s">
        <v>23</v>
      </c>
      <c r="D13" s="88" t="s">
        <v>24</v>
      </c>
      <c r="E13" s="88" t="s">
        <v>14</v>
      </c>
      <c r="F13" s="88" t="s">
        <v>25</v>
      </c>
      <c r="G13" s="450"/>
      <c r="H13" s="450"/>
      <c r="I13" s="88" t="s">
        <v>16</v>
      </c>
      <c r="J13" s="88" t="s">
        <v>17</v>
      </c>
      <c r="K13" s="450"/>
      <c r="L13" s="450"/>
      <c r="M13" s="450"/>
      <c r="N13" s="452"/>
      <c r="O13" s="418"/>
      <c r="P13" s="354"/>
      <c r="Q13" s="354"/>
      <c r="R13" s="354"/>
      <c r="S13" s="354"/>
    </row>
    <row r="14" spans="2:213" s="116" customFormat="1" ht="242.25" customHeight="1" x14ac:dyDescent="0.25">
      <c r="B14" s="442" t="s">
        <v>5</v>
      </c>
      <c r="C14" s="355" t="s">
        <v>386</v>
      </c>
      <c r="D14" s="355" t="s">
        <v>387</v>
      </c>
      <c r="E14" s="355" t="s">
        <v>388</v>
      </c>
      <c r="F14" s="355" t="s">
        <v>389</v>
      </c>
      <c r="G14" s="476"/>
      <c r="H14" s="7" t="s">
        <v>390</v>
      </c>
      <c r="I14" s="11">
        <v>46023</v>
      </c>
      <c r="J14" s="38">
        <v>46203</v>
      </c>
      <c r="K14" s="7" t="s">
        <v>391</v>
      </c>
      <c r="L14" s="17" t="s">
        <v>392</v>
      </c>
      <c r="M14" s="17" t="s">
        <v>141</v>
      </c>
      <c r="N14" s="102"/>
      <c r="O14" s="29" t="s">
        <v>835</v>
      </c>
      <c r="P14" s="221" t="s">
        <v>1052</v>
      </c>
      <c r="Q14" s="30"/>
      <c r="R14" s="161" t="s">
        <v>1053</v>
      </c>
      <c r="S14" s="200" t="s">
        <v>1055</v>
      </c>
    </row>
    <row r="15" spans="2:213" s="116" customFormat="1" ht="306.75" customHeight="1" x14ac:dyDescent="0.25">
      <c r="B15" s="443"/>
      <c r="C15" s="356"/>
      <c r="D15" s="356"/>
      <c r="E15" s="356"/>
      <c r="F15" s="356"/>
      <c r="G15" s="477"/>
      <c r="H15" s="7" t="s">
        <v>393</v>
      </c>
      <c r="I15" s="11">
        <v>46023</v>
      </c>
      <c r="J15" s="38">
        <v>46387</v>
      </c>
      <c r="K15" s="7" t="s">
        <v>394</v>
      </c>
      <c r="L15" s="17" t="s">
        <v>395</v>
      </c>
      <c r="M15" s="21">
        <v>1</v>
      </c>
      <c r="N15" s="102"/>
      <c r="O15" s="62" t="s">
        <v>1051</v>
      </c>
      <c r="P15" s="242" t="s">
        <v>1052</v>
      </c>
      <c r="Q15" s="61"/>
      <c r="R15" s="39" t="s">
        <v>1054</v>
      </c>
      <c r="S15" s="120" t="s">
        <v>1056</v>
      </c>
    </row>
    <row r="16" spans="2:213" s="116" customFormat="1" ht="90.75" customHeight="1" x14ac:dyDescent="0.25">
      <c r="B16" s="443"/>
      <c r="C16" s="436"/>
      <c r="D16" s="437"/>
      <c r="E16" s="437"/>
      <c r="F16" s="438"/>
      <c r="G16" s="355" t="s">
        <v>396</v>
      </c>
      <c r="H16" s="364" t="s">
        <v>397</v>
      </c>
      <c r="I16" s="11">
        <v>46023</v>
      </c>
      <c r="J16" s="41">
        <v>46112</v>
      </c>
      <c r="K16" s="7" t="s">
        <v>111</v>
      </c>
      <c r="L16" s="355" t="s">
        <v>381</v>
      </c>
      <c r="M16" s="430">
        <v>1</v>
      </c>
      <c r="N16" s="102"/>
      <c r="O16" s="235" t="s">
        <v>1057</v>
      </c>
      <c r="P16" s="473" t="s">
        <v>1058</v>
      </c>
      <c r="Q16" s="117"/>
      <c r="R16" s="470" t="s">
        <v>1059</v>
      </c>
      <c r="S16" s="118"/>
    </row>
    <row r="17" spans="2:19" s="116" customFormat="1" ht="49.5" x14ac:dyDescent="0.25">
      <c r="B17" s="443"/>
      <c r="C17" s="445"/>
      <c r="D17" s="446"/>
      <c r="E17" s="446"/>
      <c r="F17" s="447"/>
      <c r="G17" s="363"/>
      <c r="H17" s="365"/>
      <c r="I17" s="11">
        <v>46113</v>
      </c>
      <c r="J17" s="41">
        <v>46244</v>
      </c>
      <c r="K17" s="7" t="s">
        <v>111</v>
      </c>
      <c r="L17" s="363"/>
      <c r="M17" s="431"/>
      <c r="N17" s="102"/>
      <c r="O17" s="235" t="s">
        <v>814</v>
      </c>
      <c r="P17" s="474"/>
      <c r="Q17" s="117"/>
      <c r="R17" s="471"/>
      <c r="S17" s="118"/>
    </row>
    <row r="18" spans="2:19" s="116" customFormat="1" ht="49.5" x14ac:dyDescent="0.25">
      <c r="B18" s="443"/>
      <c r="C18" s="445"/>
      <c r="D18" s="446"/>
      <c r="E18" s="446"/>
      <c r="F18" s="447"/>
      <c r="G18" s="363"/>
      <c r="H18" s="365"/>
      <c r="I18" s="11"/>
      <c r="J18" s="41"/>
      <c r="K18" s="7" t="s">
        <v>111</v>
      </c>
      <c r="L18" s="363"/>
      <c r="M18" s="431"/>
      <c r="N18" s="102"/>
      <c r="O18" s="235"/>
      <c r="P18" s="474"/>
      <c r="Q18" s="117"/>
      <c r="R18" s="471"/>
      <c r="S18" s="118"/>
    </row>
    <row r="19" spans="2:19" s="116" customFormat="1" ht="49.5" x14ac:dyDescent="0.25">
      <c r="B19" s="443"/>
      <c r="C19" s="445"/>
      <c r="D19" s="446"/>
      <c r="E19" s="446"/>
      <c r="F19" s="447"/>
      <c r="G19" s="363"/>
      <c r="H19" s="366"/>
      <c r="I19" s="11"/>
      <c r="J19" s="41"/>
      <c r="K19" s="7" t="s">
        <v>111</v>
      </c>
      <c r="L19" s="356"/>
      <c r="M19" s="432"/>
      <c r="N19" s="102"/>
      <c r="O19" s="235"/>
      <c r="P19" s="475"/>
      <c r="Q19" s="117"/>
      <c r="R19" s="472"/>
      <c r="S19" s="118"/>
    </row>
    <row r="20" spans="2:19" s="116" customFormat="1" ht="60.75" x14ac:dyDescent="0.25">
      <c r="B20" s="443"/>
      <c r="C20" s="445"/>
      <c r="D20" s="446"/>
      <c r="E20" s="446"/>
      <c r="F20" s="447"/>
      <c r="G20" s="363"/>
      <c r="H20" s="364" t="s">
        <v>398</v>
      </c>
      <c r="I20" s="11">
        <v>46023</v>
      </c>
      <c r="J20" s="41">
        <v>46112</v>
      </c>
      <c r="K20" s="7" t="s">
        <v>111</v>
      </c>
      <c r="L20" s="355" t="s">
        <v>381</v>
      </c>
      <c r="M20" s="430">
        <v>1</v>
      </c>
      <c r="N20" s="102"/>
      <c r="O20" s="235" t="s">
        <v>1062</v>
      </c>
      <c r="P20" s="467" t="s">
        <v>1060</v>
      </c>
      <c r="Q20" s="117"/>
      <c r="R20" s="470" t="s">
        <v>1059</v>
      </c>
      <c r="S20" s="118"/>
    </row>
    <row r="21" spans="2:19" s="116" customFormat="1" ht="49.5" x14ac:dyDescent="0.25">
      <c r="B21" s="443"/>
      <c r="C21" s="445"/>
      <c r="D21" s="446"/>
      <c r="E21" s="446"/>
      <c r="F21" s="447"/>
      <c r="G21" s="363"/>
      <c r="H21" s="365"/>
      <c r="I21" s="11">
        <v>46113</v>
      </c>
      <c r="J21" s="41">
        <v>46244</v>
      </c>
      <c r="K21" s="7" t="s">
        <v>111</v>
      </c>
      <c r="L21" s="363"/>
      <c r="M21" s="431"/>
      <c r="N21" s="102"/>
      <c r="O21" s="235" t="s">
        <v>814</v>
      </c>
      <c r="P21" s="468"/>
      <c r="Q21" s="117"/>
      <c r="R21" s="471"/>
      <c r="S21" s="118"/>
    </row>
    <row r="22" spans="2:19" s="116" customFormat="1" ht="49.5" x14ac:dyDescent="0.25">
      <c r="B22" s="443"/>
      <c r="C22" s="445"/>
      <c r="D22" s="446"/>
      <c r="E22" s="446"/>
      <c r="F22" s="447"/>
      <c r="G22" s="363"/>
      <c r="H22" s="365"/>
      <c r="I22" s="11"/>
      <c r="J22" s="41"/>
      <c r="K22" s="7" t="s">
        <v>111</v>
      </c>
      <c r="L22" s="363"/>
      <c r="M22" s="431"/>
      <c r="N22" s="102"/>
      <c r="O22" s="235"/>
      <c r="P22" s="468"/>
      <c r="Q22" s="117"/>
      <c r="R22" s="471"/>
      <c r="S22" s="118"/>
    </row>
    <row r="23" spans="2:19" s="116" customFormat="1" ht="49.5" x14ac:dyDescent="0.25">
      <c r="B23" s="443"/>
      <c r="C23" s="445"/>
      <c r="D23" s="446"/>
      <c r="E23" s="446"/>
      <c r="F23" s="447"/>
      <c r="G23" s="363"/>
      <c r="H23" s="366"/>
      <c r="I23" s="11"/>
      <c r="J23" s="41"/>
      <c r="K23" s="7" t="s">
        <v>111</v>
      </c>
      <c r="L23" s="356"/>
      <c r="M23" s="432"/>
      <c r="N23" s="102"/>
      <c r="O23" s="235"/>
      <c r="P23" s="469"/>
      <c r="Q23" s="117"/>
      <c r="R23" s="472"/>
      <c r="S23" s="118"/>
    </row>
    <row r="24" spans="2:19" s="116" customFormat="1" ht="60.75" x14ac:dyDescent="0.25">
      <c r="B24" s="443"/>
      <c r="C24" s="445"/>
      <c r="D24" s="446"/>
      <c r="E24" s="446"/>
      <c r="F24" s="447"/>
      <c r="G24" s="363"/>
      <c r="H24" s="364" t="s">
        <v>399</v>
      </c>
      <c r="I24" s="11">
        <v>46023</v>
      </c>
      <c r="J24" s="41">
        <v>46112</v>
      </c>
      <c r="K24" s="7" t="s">
        <v>111</v>
      </c>
      <c r="L24" s="355" t="s">
        <v>381</v>
      </c>
      <c r="M24" s="430">
        <v>1</v>
      </c>
      <c r="N24" s="102"/>
      <c r="O24" s="235" t="s">
        <v>1061</v>
      </c>
      <c r="P24" s="467" t="s">
        <v>1063</v>
      </c>
      <c r="Q24" s="117"/>
      <c r="R24" s="470" t="s">
        <v>1059</v>
      </c>
      <c r="S24" s="118"/>
    </row>
    <row r="25" spans="2:19" s="116" customFormat="1" ht="49.5" x14ac:dyDescent="0.25">
      <c r="B25" s="443"/>
      <c r="C25" s="445"/>
      <c r="D25" s="446"/>
      <c r="E25" s="446"/>
      <c r="F25" s="447"/>
      <c r="G25" s="363"/>
      <c r="H25" s="365"/>
      <c r="I25" s="11">
        <v>46113</v>
      </c>
      <c r="J25" s="41">
        <v>46244</v>
      </c>
      <c r="K25" s="7" t="s">
        <v>111</v>
      </c>
      <c r="L25" s="363"/>
      <c r="M25" s="431"/>
      <c r="N25" s="102"/>
      <c r="O25" s="235" t="s">
        <v>820</v>
      </c>
      <c r="P25" s="468"/>
      <c r="Q25" s="117"/>
      <c r="R25" s="471"/>
      <c r="S25" s="118"/>
    </row>
    <row r="26" spans="2:19" s="116" customFormat="1" ht="49.5" x14ac:dyDescent="0.25">
      <c r="B26" s="443"/>
      <c r="C26" s="445"/>
      <c r="D26" s="446"/>
      <c r="E26" s="446"/>
      <c r="F26" s="447"/>
      <c r="G26" s="363"/>
      <c r="H26" s="365"/>
      <c r="I26" s="11"/>
      <c r="J26" s="41"/>
      <c r="K26" s="7" t="s">
        <v>111</v>
      </c>
      <c r="L26" s="363"/>
      <c r="M26" s="431"/>
      <c r="N26" s="102"/>
      <c r="O26" s="235"/>
      <c r="P26" s="468"/>
      <c r="Q26" s="117"/>
      <c r="R26" s="471"/>
      <c r="S26" s="118"/>
    </row>
    <row r="27" spans="2:19" s="116" customFormat="1" ht="49.5" x14ac:dyDescent="0.25">
      <c r="B27" s="443"/>
      <c r="C27" s="445"/>
      <c r="D27" s="446"/>
      <c r="E27" s="446"/>
      <c r="F27" s="447"/>
      <c r="G27" s="363"/>
      <c r="H27" s="366"/>
      <c r="I27" s="11"/>
      <c r="J27" s="41"/>
      <c r="K27" s="7" t="s">
        <v>111</v>
      </c>
      <c r="L27" s="356"/>
      <c r="M27" s="432"/>
      <c r="N27" s="102"/>
      <c r="O27" s="235"/>
      <c r="P27" s="469"/>
      <c r="Q27" s="117"/>
      <c r="R27" s="472"/>
      <c r="S27" s="118"/>
    </row>
    <row r="28" spans="2:19" s="116" customFormat="1" ht="60.75" x14ac:dyDescent="0.25">
      <c r="B28" s="443"/>
      <c r="C28" s="445"/>
      <c r="D28" s="446"/>
      <c r="E28" s="446"/>
      <c r="F28" s="447"/>
      <c r="G28" s="363"/>
      <c r="H28" s="364" t="s">
        <v>400</v>
      </c>
      <c r="I28" s="11">
        <v>46023</v>
      </c>
      <c r="J28" s="41">
        <v>46112</v>
      </c>
      <c r="K28" s="7" t="s">
        <v>111</v>
      </c>
      <c r="L28" s="355" t="s">
        <v>381</v>
      </c>
      <c r="M28" s="430">
        <v>1</v>
      </c>
      <c r="N28" s="102"/>
      <c r="O28" s="235" t="s">
        <v>1064</v>
      </c>
      <c r="P28" s="467" t="s">
        <v>1065</v>
      </c>
      <c r="Q28" s="117"/>
      <c r="R28" s="470" t="s">
        <v>1059</v>
      </c>
      <c r="S28" s="118"/>
    </row>
    <row r="29" spans="2:19" s="116" customFormat="1" ht="49.5" x14ac:dyDescent="0.25">
      <c r="B29" s="443"/>
      <c r="C29" s="445"/>
      <c r="D29" s="446"/>
      <c r="E29" s="446"/>
      <c r="F29" s="447"/>
      <c r="G29" s="363"/>
      <c r="H29" s="365"/>
      <c r="I29" s="11">
        <v>46113</v>
      </c>
      <c r="J29" s="41">
        <v>46244</v>
      </c>
      <c r="K29" s="7" t="s">
        <v>111</v>
      </c>
      <c r="L29" s="363"/>
      <c r="M29" s="431"/>
      <c r="N29" s="102"/>
      <c r="O29" s="235" t="s">
        <v>814</v>
      </c>
      <c r="P29" s="468"/>
      <c r="Q29" s="117"/>
      <c r="R29" s="471"/>
      <c r="S29" s="118"/>
    </row>
    <row r="30" spans="2:19" s="116" customFormat="1" ht="49.5" x14ac:dyDescent="0.25">
      <c r="B30" s="443"/>
      <c r="C30" s="445"/>
      <c r="D30" s="446"/>
      <c r="E30" s="446"/>
      <c r="F30" s="447"/>
      <c r="G30" s="363"/>
      <c r="H30" s="365"/>
      <c r="I30" s="11"/>
      <c r="J30" s="41"/>
      <c r="K30" s="7" t="s">
        <v>111</v>
      </c>
      <c r="L30" s="363"/>
      <c r="M30" s="431"/>
      <c r="N30" s="102"/>
      <c r="O30" s="235"/>
      <c r="P30" s="468"/>
      <c r="Q30" s="117"/>
      <c r="R30" s="471"/>
      <c r="S30" s="118"/>
    </row>
    <row r="31" spans="2:19" s="116" customFormat="1" ht="49.5" x14ac:dyDescent="0.25">
      <c r="B31" s="443"/>
      <c r="C31" s="439"/>
      <c r="D31" s="440"/>
      <c r="E31" s="440"/>
      <c r="F31" s="441"/>
      <c r="G31" s="356"/>
      <c r="H31" s="366"/>
      <c r="I31" s="11"/>
      <c r="J31" s="41"/>
      <c r="K31" s="7" t="s">
        <v>111</v>
      </c>
      <c r="L31" s="356"/>
      <c r="M31" s="432"/>
      <c r="N31" s="102"/>
      <c r="O31" s="235"/>
      <c r="P31" s="469"/>
      <c r="Q31" s="117"/>
      <c r="R31" s="472"/>
      <c r="S31" s="119"/>
    </row>
    <row r="32" spans="2:19" s="116" customFormat="1" ht="82.5" hidden="1" customHeight="1" x14ac:dyDescent="0.25">
      <c r="B32" s="443"/>
      <c r="C32" s="436"/>
      <c r="D32" s="437"/>
      <c r="E32" s="437"/>
      <c r="F32" s="438"/>
      <c r="G32" s="355" t="s">
        <v>396</v>
      </c>
      <c r="H32" s="364" t="s">
        <v>401</v>
      </c>
      <c r="I32" s="11">
        <v>46023</v>
      </c>
      <c r="J32" s="41">
        <v>46142</v>
      </c>
      <c r="K32" s="364" t="s">
        <v>402</v>
      </c>
      <c r="L32" s="355" t="s">
        <v>381</v>
      </c>
      <c r="M32" s="362">
        <v>1</v>
      </c>
      <c r="N32" s="102"/>
      <c r="O32" s="235" t="s">
        <v>1066</v>
      </c>
      <c r="P32" s="117"/>
      <c r="Q32" s="117"/>
      <c r="R32" s="39"/>
      <c r="S32" s="120"/>
    </row>
    <row r="33" spans="2:19" s="116" customFormat="1" ht="82.5" hidden="1" customHeight="1" x14ac:dyDescent="0.25">
      <c r="B33" s="443"/>
      <c r="C33" s="439"/>
      <c r="D33" s="440"/>
      <c r="E33" s="440"/>
      <c r="F33" s="441"/>
      <c r="G33" s="356"/>
      <c r="H33" s="366"/>
      <c r="I33" s="11">
        <v>46143</v>
      </c>
      <c r="J33" s="41">
        <v>46225</v>
      </c>
      <c r="K33" s="366"/>
      <c r="L33" s="356"/>
      <c r="M33" s="356"/>
      <c r="N33" s="102"/>
      <c r="O33" s="235" t="s">
        <v>1067</v>
      </c>
      <c r="P33" s="117"/>
      <c r="Q33" s="117"/>
      <c r="R33" s="39"/>
      <c r="S33" s="120"/>
    </row>
    <row r="34" spans="2:19" s="116" customFormat="1" ht="92.25" customHeight="1" x14ac:dyDescent="0.25">
      <c r="B34" s="443"/>
      <c r="C34" s="98"/>
      <c r="D34" s="99"/>
      <c r="E34" s="99"/>
      <c r="F34" s="100"/>
      <c r="G34" s="355" t="s">
        <v>396</v>
      </c>
      <c r="H34" s="7" t="s">
        <v>403</v>
      </c>
      <c r="I34" s="11">
        <v>46023</v>
      </c>
      <c r="J34" s="41">
        <v>46052</v>
      </c>
      <c r="K34" s="7" t="s">
        <v>404</v>
      </c>
      <c r="L34" s="17" t="s">
        <v>101</v>
      </c>
      <c r="M34" s="227" t="s">
        <v>102</v>
      </c>
      <c r="N34" s="102"/>
      <c r="O34" s="235" t="s">
        <v>1068</v>
      </c>
      <c r="P34" s="242" t="s">
        <v>1070</v>
      </c>
      <c r="Q34" s="117"/>
      <c r="R34" s="39" t="s">
        <v>102</v>
      </c>
      <c r="S34" s="120"/>
    </row>
    <row r="35" spans="2:19" s="116" customFormat="1" ht="94.5" customHeight="1" x14ac:dyDescent="0.25">
      <c r="B35" s="444"/>
      <c r="C35" s="98"/>
      <c r="D35" s="99"/>
      <c r="E35" s="99"/>
      <c r="F35" s="100"/>
      <c r="G35" s="356"/>
      <c r="H35" s="7" t="s">
        <v>405</v>
      </c>
      <c r="I35" s="11">
        <v>46023</v>
      </c>
      <c r="J35" s="41">
        <v>46052</v>
      </c>
      <c r="K35" s="7" t="s">
        <v>406</v>
      </c>
      <c r="L35" s="17" t="s">
        <v>101</v>
      </c>
      <c r="M35" s="227" t="s">
        <v>102</v>
      </c>
      <c r="N35" s="102"/>
      <c r="O35" s="235" t="s">
        <v>1069</v>
      </c>
      <c r="P35" s="242" t="s">
        <v>1071</v>
      </c>
      <c r="Q35" s="117"/>
      <c r="R35" s="39" t="s">
        <v>102</v>
      </c>
      <c r="S35" s="120"/>
    </row>
    <row r="36" spans="2:19" s="116" customFormat="1" ht="21" thickBot="1" x14ac:dyDescent="0.3">
      <c r="B36" s="101"/>
      <c r="C36" s="17"/>
      <c r="D36" s="17"/>
      <c r="E36" s="17"/>
      <c r="F36" s="77"/>
      <c r="G36" s="77"/>
      <c r="H36" s="7"/>
      <c r="I36" s="11"/>
      <c r="J36" s="41"/>
      <c r="K36" s="7"/>
      <c r="L36" s="17"/>
      <c r="M36" s="17" t="s">
        <v>407</v>
      </c>
      <c r="N36" s="102"/>
      <c r="O36" s="250"/>
      <c r="P36" s="123"/>
      <c r="Q36" s="123"/>
      <c r="R36" s="246"/>
      <c r="S36" s="121"/>
    </row>
    <row r="37" spans="2:19" ht="21" thickBot="1" x14ac:dyDescent="0.3">
      <c r="B37" s="433" t="s">
        <v>18</v>
      </c>
      <c r="C37" s="434"/>
      <c r="D37" s="434"/>
      <c r="E37" s="434"/>
      <c r="F37" s="434"/>
      <c r="G37" s="434"/>
      <c r="H37" s="434"/>
      <c r="I37" s="434"/>
      <c r="J37" s="434"/>
      <c r="K37" s="434"/>
      <c r="L37" s="434"/>
      <c r="M37" s="435"/>
      <c r="N37" s="104">
        <f>SUM(N1:N13)</f>
        <v>0</v>
      </c>
      <c r="O37" s="251"/>
      <c r="P37" s="112"/>
      <c r="Q37" s="112"/>
      <c r="R37" s="247"/>
      <c r="S37" s="122"/>
    </row>
    <row r="38" spans="2:19" ht="138.75" customHeight="1" x14ac:dyDescent="0.25">
      <c r="B38" s="402"/>
      <c r="C38" s="403"/>
      <c r="D38" s="403"/>
      <c r="E38" s="403"/>
      <c r="F38" s="403"/>
      <c r="G38" s="403"/>
      <c r="H38" s="403"/>
      <c r="I38" s="403"/>
      <c r="J38" s="403"/>
      <c r="K38" s="403"/>
      <c r="L38" s="403"/>
      <c r="M38" s="403"/>
      <c r="N38" s="404"/>
      <c r="R38" s="248"/>
      <c r="S38" s="115"/>
    </row>
    <row r="39" spans="2:19" ht="21" x14ac:dyDescent="0.25">
      <c r="B39" s="381" t="s">
        <v>19</v>
      </c>
      <c r="C39" s="382"/>
      <c r="D39" s="382"/>
      <c r="E39" s="382"/>
      <c r="F39" s="382"/>
      <c r="G39" s="382"/>
      <c r="H39" s="382" t="s">
        <v>20</v>
      </c>
      <c r="I39" s="382"/>
      <c r="J39" s="382"/>
      <c r="K39" s="382" t="s">
        <v>21</v>
      </c>
      <c r="L39" s="382"/>
      <c r="M39" s="382"/>
      <c r="N39" s="383"/>
      <c r="R39" s="248"/>
      <c r="S39" s="115"/>
    </row>
    <row r="40" spans="2:19" ht="21" thickBot="1" x14ac:dyDescent="0.3">
      <c r="B40" s="370" t="s">
        <v>197</v>
      </c>
      <c r="C40" s="371"/>
      <c r="D40" s="371"/>
      <c r="E40" s="371"/>
      <c r="F40" s="371"/>
      <c r="G40" s="371"/>
      <c r="H40" s="371" t="s">
        <v>104</v>
      </c>
      <c r="I40" s="371"/>
      <c r="J40" s="371"/>
      <c r="K40" s="371" t="s">
        <v>104</v>
      </c>
      <c r="L40" s="371"/>
      <c r="M40" s="371"/>
      <c r="N40" s="401"/>
      <c r="R40" s="248"/>
      <c r="S40" s="115"/>
    </row>
    <row r="41" spans="2:19" ht="15" customHeight="1" x14ac:dyDescent="0.25">
      <c r="R41" s="248"/>
      <c r="S41" s="115"/>
    </row>
    <row r="42" spans="2:19" ht="15" customHeight="1" x14ac:dyDescent="0.25">
      <c r="R42" s="248"/>
      <c r="S42" s="115"/>
    </row>
  </sheetData>
  <mergeCells count="78">
    <mergeCell ref="B7:H7"/>
    <mergeCell ref="I7:N7"/>
    <mergeCell ref="B8:H8"/>
    <mergeCell ref="B2:F5"/>
    <mergeCell ref="G2:N2"/>
    <mergeCell ref="G3:N3"/>
    <mergeCell ref="G4:H4"/>
    <mergeCell ref="I4:J4"/>
    <mergeCell ref="K4:L4"/>
    <mergeCell ref="M4:N4"/>
    <mergeCell ref="G5:H5"/>
    <mergeCell ref="I5:J5"/>
    <mergeCell ref="K5:L5"/>
    <mergeCell ref="M5:N5"/>
    <mergeCell ref="I8:N8"/>
    <mergeCell ref="B10:H10"/>
    <mergeCell ref="I10:N10"/>
    <mergeCell ref="B11:H11"/>
    <mergeCell ref="I11:N11"/>
    <mergeCell ref="B9:H9"/>
    <mergeCell ref="I9:N9"/>
    <mergeCell ref="B12:B13"/>
    <mergeCell ref="C12:F12"/>
    <mergeCell ref="G12:G13"/>
    <mergeCell ref="H12:H13"/>
    <mergeCell ref="I12:J12"/>
    <mergeCell ref="B14:B35"/>
    <mergeCell ref="C14:C15"/>
    <mergeCell ref="D14:D15"/>
    <mergeCell ref="E14:E15"/>
    <mergeCell ref="F14:F15"/>
    <mergeCell ref="C32:F33"/>
    <mergeCell ref="M32:M33"/>
    <mergeCell ref="G16:G31"/>
    <mergeCell ref="H16:H19"/>
    <mergeCell ref="L16:L19"/>
    <mergeCell ref="M16:M19"/>
    <mergeCell ref="H20:H23"/>
    <mergeCell ref="L20:L23"/>
    <mergeCell ref="M20:M23"/>
    <mergeCell ref="M24:M27"/>
    <mergeCell ref="G32:G33"/>
    <mergeCell ref="H32:H33"/>
    <mergeCell ref="K32:K33"/>
    <mergeCell ref="L32:L33"/>
    <mergeCell ref="H28:H31"/>
    <mergeCell ref="L28:L31"/>
    <mergeCell ref="H24:H27"/>
    <mergeCell ref="S12:S13"/>
    <mergeCell ref="B40:G40"/>
    <mergeCell ref="H40:J40"/>
    <mergeCell ref="K40:N40"/>
    <mergeCell ref="O12:O13"/>
    <mergeCell ref="P12:P13"/>
    <mergeCell ref="Q12:Q13"/>
    <mergeCell ref="G34:G35"/>
    <mergeCell ref="B37:M37"/>
    <mergeCell ref="B38:N38"/>
    <mergeCell ref="B39:G39"/>
    <mergeCell ref="H39:J39"/>
    <mergeCell ref="K39:N39"/>
    <mergeCell ref="G14:G15"/>
    <mergeCell ref="C16:F31"/>
    <mergeCell ref="M28:M31"/>
    <mergeCell ref="P28:P31"/>
    <mergeCell ref="R28:R31"/>
    <mergeCell ref="L24:L27"/>
    <mergeCell ref="R12:R13"/>
    <mergeCell ref="K12:K13"/>
    <mergeCell ref="L12:L13"/>
    <mergeCell ref="M12:M13"/>
    <mergeCell ref="N12:N13"/>
    <mergeCell ref="R16:R19"/>
    <mergeCell ref="P16:P19"/>
    <mergeCell ref="P20:P23"/>
    <mergeCell ref="R20:R23"/>
    <mergeCell ref="P24:P27"/>
    <mergeCell ref="R24:R27"/>
  </mergeCells>
  <phoneticPr fontId="13" type="noConversion"/>
  <conditionalFormatting sqref="J14:J36">
    <cfRule type="expression" dxfId="41" priority="1">
      <formula>AND(TODAY()&gt;=I14,TODAY()&gt;J14)</formula>
    </cfRule>
    <cfRule type="expression" dxfId="40" priority="2">
      <formula>AND(TODAY()&gt;=I14,TODAY()&lt;=J14,J14-TODAY()&lt;=30)</formula>
    </cfRule>
    <cfRule type="expression" dxfId="39" priority="3">
      <formula>_xludf.AND(_xludf.TODAY()&gt;=I14, _xludf.TODAY()&lt;=J14-3)</formula>
    </cfRule>
  </conditionalFormatting>
  <hyperlinks>
    <hyperlink ref="P14" r:id="rId1" xr:uid="{0625B6AC-6574-4ACA-BAE6-C2C59FD91E31}"/>
    <hyperlink ref="P15" r:id="rId2" xr:uid="{52D9407F-111F-4544-9EC6-9D3CBF9923E5}"/>
    <hyperlink ref="P16" r:id="rId3" xr:uid="{4FD5BFFB-4465-44FC-A58D-52B0424D4E1C}"/>
    <hyperlink ref="P20" r:id="rId4" xr:uid="{441B6354-BE93-4490-863B-9FCA90406F2B}"/>
    <hyperlink ref="P24" r:id="rId5" xr:uid="{FB0AE6B0-D4A7-4323-80DC-10A4491D4A18}"/>
    <hyperlink ref="P28" r:id="rId6" xr:uid="{02A411E0-550B-4B13-8768-AB70375AD524}"/>
    <hyperlink ref="P34" r:id="rId7" xr:uid="{C4D1FEEC-0AAF-45D3-8312-37A7C54EE0A3}"/>
    <hyperlink ref="P35" r:id="rId8" xr:uid="{25E1E4AD-7A31-4460-BD7D-327D371E1774}"/>
  </hyperlinks>
  <pageMargins left="0.7" right="0.7" top="0.75" bottom="0.75" header="0.3" footer="0.3"/>
  <drawing r:id="rId9"/>
  <legacyDrawing r:id="rId1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1C547-6199-439B-B38C-08339E86AAF8}">
  <dimension ref="B1:HE44"/>
  <sheetViews>
    <sheetView topLeftCell="C11" zoomScale="60" zoomScaleNormal="60" workbookViewId="0">
      <selection activeCell="M15" sqref="M15"/>
    </sheetView>
  </sheetViews>
  <sheetFormatPr baseColWidth="10" defaultRowHeight="15" x14ac:dyDescent="0.25"/>
  <cols>
    <col min="1" max="1" width="1.85546875" style="89" customWidth="1"/>
    <col min="2" max="2" width="19.42578125" style="89" customWidth="1"/>
    <col min="3" max="3" width="19.7109375" style="89" customWidth="1"/>
    <col min="4" max="4" width="19.85546875" style="89" customWidth="1"/>
    <col min="5" max="5" width="20.28515625" style="89" customWidth="1"/>
    <col min="6" max="6" width="22.42578125" style="89" customWidth="1"/>
    <col min="7" max="7" width="17.7109375" style="89" customWidth="1"/>
    <col min="8" max="8" width="45.5703125" style="89" customWidth="1"/>
    <col min="9" max="9" width="15.140625" style="89" customWidth="1"/>
    <col min="10" max="10" width="19.7109375" style="89" customWidth="1"/>
    <col min="11" max="11" width="34.28515625" style="89" customWidth="1"/>
    <col min="12" max="12" width="43" style="89" customWidth="1"/>
    <col min="13" max="13" width="15" style="89" customWidth="1"/>
    <col min="14" max="14" width="19.5703125" style="89" hidden="1" customWidth="1"/>
    <col min="15" max="15" width="61" style="89" customWidth="1"/>
    <col min="16" max="16" width="46.5703125" style="89" customWidth="1"/>
    <col min="17" max="17" width="30.140625" style="89" hidden="1" customWidth="1"/>
    <col min="18" max="18" width="46.5703125" style="89" customWidth="1"/>
    <col min="19" max="19" width="63" style="89" customWidth="1"/>
    <col min="20" max="16384" width="11.42578125" style="89"/>
  </cols>
  <sheetData>
    <row r="1" spans="2:213" s="24" customFormat="1" ht="13.5" customHeight="1" thickBot="1" x14ac:dyDescent="0.3">
      <c r="N1" s="25"/>
    </row>
    <row r="2" spans="2:213" s="2" customFormat="1" ht="39.75" customHeight="1" thickBot="1" x14ac:dyDescent="0.3">
      <c r="B2" s="407"/>
      <c r="C2" s="408"/>
      <c r="D2" s="408"/>
      <c r="E2" s="408"/>
      <c r="F2" s="409"/>
      <c r="G2" s="327" t="s">
        <v>35</v>
      </c>
      <c r="H2" s="328"/>
      <c r="I2" s="328"/>
      <c r="J2" s="328"/>
      <c r="K2" s="328"/>
      <c r="L2" s="328"/>
      <c r="M2" s="328"/>
      <c r="N2" s="329"/>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row>
    <row r="5" spans="2:213" s="10" customFormat="1" ht="27.75" customHeight="1" thickBot="1" x14ac:dyDescent="0.3">
      <c r="B5" s="413"/>
      <c r="C5" s="414"/>
      <c r="D5" s="414"/>
      <c r="E5" s="414"/>
      <c r="F5" s="415"/>
      <c r="G5" s="335" t="s">
        <v>43</v>
      </c>
      <c r="H5" s="336"/>
      <c r="I5" s="335">
        <v>1</v>
      </c>
      <c r="J5" s="336"/>
      <c r="K5" s="337">
        <v>46113</v>
      </c>
      <c r="L5" s="336"/>
      <c r="M5" s="335">
        <v>1</v>
      </c>
      <c r="N5" s="336"/>
    </row>
    <row r="6" spans="2:213" s="24" customFormat="1" ht="17.25" thickBot="1" x14ac:dyDescent="0.3">
      <c r="H6" s="86"/>
      <c r="I6" s="86"/>
      <c r="J6" s="86"/>
      <c r="K6" s="86"/>
      <c r="L6" s="86"/>
      <c r="M6" s="86"/>
      <c r="N6" s="87"/>
    </row>
    <row r="7" spans="2:213" s="24" customFormat="1" ht="24.75" customHeight="1" x14ac:dyDescent="0.25">
      <c r="B7" s="456" t="s">
        <v>6</v>
      </c>
      <c r="C7" s="457"/>
      <c r="D7" s="457"/>
      <c r="E7" s="457"/>
      <c r="F7" s="457"/>
      <c r="G7" s="457"/>
      <c r="H7" s="457"/>
      <c r="I7" s="314" t="s">
        <v>329</v>
      </c>
      <c r="J7" s="314"/>
      <c r="K7" s="314"/>
      <c r="L7" s="314"/>
      <c r="M7" s="314"/>
      <c r="N7" s="315"/>
    </row>
    <row r="8" spans="2:213" s="24" customFormat="1" ht="24" customHeight="1" x14ac:dyDescent="0.25">
      <c r="B8" s="458" t="s">
        <v>7</v>
      </c>
      <c r="C8" s="459"/>
      <c r="D8" s="459"/>
      <c r="E8" s="459"/>
      <c r="F8" s="459"/>
      <c r="G8" s="459"/>
      <c r="H8" s="459"/>
      <c r="I8" s="338" t="s">
        <v>330</v>
      </c>
      <c r="J8" s="338"/>
      <c r="K8" s="338"/>
      <c r="L8" s="338"/>
      <c r="M8" s="338"/>
      <c r="N8" s="339"/>
    </row>
    <row r="9" spans="2:213" s="24" customFormat="1" ht="27" customHeight="1" thickBot="1" x14ac:dyDescent="0.3">
      <c r="B9" s="460" t="s">
        <v>8</v>
      </c>
      <c r="C9" s="461"/>
      <c r="D9" s="461"/>
      <c r="E9" s="461"/>
      <c r="F9" s="461"/>
      <c r="G9" s="461"/>
      <c r="H9" s="461"/>
      <c r="I9" s="344" t="s">
        <v>331</v>
      </c>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49"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33.75" thickBot="1" x14ac:dyDescent="0.3">
      <c r="B13" s="463"/>
      <c r="C13" s="88" t="s">
        <v>23</v>
      </c>
      <c r="D13" s="88" t="s">
        <v>24</v>
      </c>
      <c r="E13" s="88" t="s">
        <v>14</v>
      </c>
      <c r="F13" s="88" t="s">
        <v>25</v>
      </c>
      <c r="G13" s="450"/>
      <c r="H13" s="450"/>
      <c r="I13" s="88" t="s">
        <v>16</v>
      </c>
      <c r="J13" s="88" t="s">
        <v>17</v>
      </c>
      <c r="K13" s="450"/>
      <c r="L13" s="450"/>
      <c r="M13" s="450"/>
      <c r="N13" s="452"/>
      <c r="O13" s="418"/>
      <c r="P13" s="354"/>
      <c r="Q13" s="354"/>
      <c r="R13" s="354"/>
      <c r="S13" s="354"/>
    </row>
    <row r="14" spans="2:213" ht="409.6" customHeight="1" x14ac:dyDescent="0.25">
      <c r="B14" s="442" t="s">
        <v>5</v>
      </c>
      <c r="C14" s="478" t="s">
        <v>256</v>
      </c>
      <c r="D14" s="478" t="s">
        <v>257</v>
      </c>
      <c r="E14" s="478" t="s">
        <v>258</v>
      </c>
      <c r="F14" s="17" t="s">
        <v>332</v>
      </c>
      <c r="G14" s="114"/>
      <c r="H14" s="7" t="s">
        <v>333</v>
      </c>
      <c r="I14" s="11">
        <v>46023</v>
      </c>
      <c r="J14" s="37">
        <v>46387</v>
      </c>
      <c r="K14" s="7" t="s">
        <v>334</v>
      </c>
      <c r="L14" s="17" t="s">
        <v>335</v>
      </c>
      <c r="M14" s="233" t="s">
        <v>222</v>
      </c>
      <c r="N14" s="102"/>
      <c r="O14" s="29" t="s">
        <v>994</v>
      </c>
      <c r="P14" s="232" t="s">
        <v>992</v>
      </c>
      <c r="Q14" s="30"/>
      <c r="R14" s="71" t="s">
        <v>993</v>
      </c>
      <c r="S14" s="200" t="s">
        <v>995</v>
      </c>
    </row>
    <row r="15" spans="2:213" ht="409.5" customHeight="1" x14ac:dyDescent="0.25">
      <c r="B15" s="443"/>
      <c r="C15" s="363"/>
      <c r="D15" s="363"/>
      <c r="E15" s="363"/>
      <c r="F15" s="355" t="s">
        <v>336</v>
      </c>
      <c r="G15" s="114"/>
      <c r="H15" s="7" t="s">
        <v>337</v>
      </c>
      <c r="I15" s="11">
        <v>46023</v>
      </c>
      <c r="J15" s="38">
        <v>46387</v>
      </c>
      <c r="K15" s="7" t="s">
        <v>338</v>
      </c>
      <c r="L15" s="17" t="s">
        <v>339</v>
      </c>
      <c r="M15" s="233" t="s">
        <v>222</v>
      </c>
      <c r="N15" s="102"/>
      <c r="O15" s="62" t="s">
        <v>997</v>
      </c>
      <c r="P15" s="234" t="s">
        <v>996</v>
      </c>
      <c r="Q15" s="61"/>
      <c r="R15" s="39" t="s">
        <v>999</v>
      </c>
      <c r="S15" s="120" t="s">
        <v>998</v>
      </c>
    </row>
    <row r="16" spans="2:213" ht="409.5" customHeight="1" x14ac:dyDescent="0.25">
      <c r="B16" s="443"/>
      <c r="C16" s="356"/>
      <c r="D16" s="356"/>
      <c r="E16" s="356"/>
      <c r="F16" s="356"/>
      <c r="G16" s="114"/>
      <c r="H16" s="7" t="s">
        <v>340</v>
      </c>
      <c r="I16" s="11">
        <v>46023</v>
      </c>
      <c r="J16" s="11">
        <v>46387</v>
      </c>
      <c r="K16" s="7" t="s">
        <v>341</v>
      </c>
      <c r="L16" s="17" t="s">
        <v>342</v>
      </c>
      <c r="M16" s="233" t="s">
        <v>222</v>
      </c>
      <c r="N16" s="102"/>
      <c r="O16" s="235" t="s">
        <v>1014</v>
      </c>
      <c r="P16" s="234" t="s">
        <v>1000</v>
      </c>
      <c r="Q16" s="105"/>
      <c r="R16" s="236" t="s">
        <v>1002</v>
      </c>
      <c r="S16" s="237" t="s">
        <v>1001</v>
      </c>
    </row>
    <row r="17" spans="2:19" ht="409.6" customHeight="1" x14ac:dyDescent="0.25">
      <c r="B17" s="443"/>
      <c r="C17" s="17" t="s">
        <v>256</v>
      </c>
      <c r="D17" s="17" t="s">
        <v>257</v>
      </c>
      <c r="E17" s="17" t="s">
        <v>343</v>
      </c>
      <c r="F17" s="17" t="s">
        <v>344</v>
      </c>
      <c r="G17" s="114"/>
      <c r="H17" s="7" t="s">
        <v>345</v>
      </c>
      <c r="I17" s="11">
        <v>46023</v>
      </c>
      <c r="J17" s="41">
        <v>46387</v>
      </c>
      <c r="K17" s="7" t="s">
        <v>346</v>
      </c>
      <c r="L17" s="17" t="s">
        <v>347</v>
      </c>
      <c r="M17" s="233" t="s">
        <v>51</v>
      </c>
      <c r="N17" s="102"/>
      <c r="O17" s="235" t="s">
        <v>1013</v>
      </c>
      <c r="P17" s="234" t="s">
        <v>1003</v>
      </c>
      <c r="Q17" s="105"/>
      <c r="R17" s="236" t="s">
        <v>1004</v>
      </c>
      <c r="S17" s="237" t="s">
        <v>1005</v>
      </c>
    </row>
    <row r="18" spans="2:19" ht="409.6" customHeight="1" x14ac:dyDescent="0.25">
      <c r="B18" s="443"/>
      <c r="C18" s="17" t="s">
        <v>348</v>
      </c>
      <c r="D18" s="17" t="s">
        <v>127</v>
      </c>
      <c r="E18" s="17" t="s">
        <v>128</v>
      </c>
      <c r="F18" s="17" t="s">
        <v>349</v>
      </c>
      <c r="G18" s="114"/>
      <c r="H18" s="7" t="s">
        <v>350</v>
      </c>
      <c r="I18" s="11">
        <v>46023</v>
      </c>
      <c r="J18" s="11">
        <v>46387</v>
      </c>
      <c r="K18" s="7" t="s">
        <v>351</v>
      </c>
      <c r="L18" s="17" t="s">
        <v>352</v>
      </c>
      <c r="M18" s="239" t="s">
        <v>353</v>
      </c>
      <c r="N18" s="102"/>
      <c r="O18" s="235" t="s">
        <v>1012</v>
      </c>
      <c r="P18" s="234" t="s">
        <v>1006</v>
      </c>
      <c r="Q18" s="105"/>
      <c r="R18" s="238" t="s">
        <v>1007</v>
      </c>
      <c r="S18" s="237" t="s">
        <v>1008</v>
      </c>
    </row>
    <row r="19" spans="2:19" ht="66" customHeight="1" x14ac:dyDescent="0.25">
      <c r="B19" s="443"/>
      <c r="C19" s="436"/>
      <c r="D19" s="437"/>
      <c r="E19" s="437"/>
      <c r="F19" s="438"/>
      <c r="G19" s="355" t="s">
        <v>354</v>
      </c>
      <c r="H19" s="7" t="s">
        <v>355</v>
      </c>
      <c r="I19" s="11">
        <v>46023</v>
      </c>
      <c r="J19" s="11" t="s">
        <v>1011</v>
      </c>
      <c r="K19" s="364" t="s">
        <v>356</v>
      </c>
      <c r="L19" s="39" t="s">
        <v>357</v>
      </c>
      <c r="M19" s="25" t="s">
        <v>82</v>
      </c>
      <c r="N19" s="102"/>
      <c r="O19" s="106" t="s">
        <v>1010</v>
      </c>
      <c r="P19" s="473" t="s">
        <v>1017</v>
      </c>
      <c r="Q19" s="105"/>
      <c r="R19" s="105"/>
      <c r="S19" s="107"/>
    </row>
    <row r="20" spans="2:19" ht="49.5" x14ac:dyDescent="0.25">
      <c r="B20" s="443"/>
      <c r="C20" s="445"/>
      <c r="D20" s="446"/>
      <c r="E20" s="446"/>
      <c r="F20" s="447"/>
      <c r="G20" s="363"/>
      <c r="H20" s="7" t="s">
        <v>358</v>
      </c>
      <c r="I20" s="11">
        <v>46023</v>
      </c>
      <c r="J20" s="41" t="s">
        <v>1011</v>
      </c>
      <c r="K20" s="365"/>
      <c r="L20" s="17" t="s">
        <v>359</v>
      </c>
      <c r="M20" s="39" t="s">
        <v>75</v>
      </c>
      <c r="N20" s="102"/>
      <c r="O20" s="106" t="s">
        <v>1010</v>
      </c>
      <c r="P20" s="474"/>
      <c r="Q20" s="105"/>
      <c r="R20" s="105"/>
      <c r="S20" s="107"/>
    </row>
    <row r="21" spans="2:19" ht="82.5" customHeight="1" x14ac:dyDescent="0.25">
      <c r="B21" s="443"/>
      <c r="C21" s="439"/>
      <c r="D21" s="440"/>
      <c r="E21" s="440"/>
      <c r="F21" s="441"/>
      <c r="G21" s="356"/>
      <c r="H21" s="7" t="s">
        <v>360</v>
      </c>
      <c r="I21" s="11">
        <v>46023</v>
      </c>
      <c r="J21" s="38" t="s">
        <v>1011</v>
      </c>
      <c r="K21" s="366"/>
      <c r="L21" s="17" t="s">
        <v>1009</v>
      </c>
      <c r="M21" s="39" t="s">
        <v>51</v>
      </c>
      <c r="N21" s="102"/>
      <c r="O21" s="106" t="s">
        <v>1010</v>
      </c>
      <c r="P21" s="475"/>
      <c r="Q21" s="105"/>
      <c r="R21" s="105"/>
      <c r="S21" s="107"/>
    </row>
    <row r="22" spans="2:19" ht="319.5" customHeight="1" x14ac:dyDescent="0.25">
      <c r="B22" s="443"/>
      <c r="C22" s="479"/>
      <c r="D22" s="480"/>
      <c r="E22" s="480"/>
      <c r="F22" s="481"/>
      <c r="G22" s="355" t="s">
        <v>354</v>
      </c>
      <c r="H22" s="7" t="s">
        <v>361</v>
      </c>
      <c r="I22" s="11">
        <v>46023</v>
      </c>
      <c r="J22" s="38">
        <v>46387</v>
      </c>
      <c r="K22" s="7" t="s">
        <v>362</v>
      </c>
      <c r="L22" s="17" t="s">
        <v>363</v>
      </c>
      <c r="M22" s="239" t="s">
        <v>364</v>
      </c>
      <c r="N22" s="102"/>
      <c r="O22" s="235" t="s">
        <v>1015</v>
      </c>
      <c r="P22" s="234" t="s">
        <v>1016</v>
      </c>
      <c r="Q22" s="105"/>
      <c r="R22" s="238" t="s">
        <v>1018</v>
      </c>
      <c r="S22" s="240" t="s">
        <v>1019</v>
      </c>
    </row>
    <row r="23" spans="2:19" ht="292.5" customHeight="1" x14ac:dyDescent="0.25">
      <c r="B23" s="443"/>
      <c r="C23" s="482"/>
      <c r="D23" s="483"/>
      <c r="E23" s="483"/>
      <c r="F23" s="484"/>
      <c r="G23" s="363"/>
      <c r="H23" s="7" t="s">
        <v>365</v>
      </c>
      <c r="I23" s="11">
        <v>46023</v>
      </c>
      <c r="J23" s="38">
        <v>46387</v>
      </c>
      <c r="K23" s="7" t="s">
        <v>366</v>
      </c>
      <c r="L23" s="17" t="s">
        <v>367</v>
      </c>
      <c r="M23" s="233" t="s">
        <v>368</v>
      </c>
      <c r="N23" s="102"/>
      <c r="O23" s="235" t="s">
        <v>1020</v>
      </c>
      <c r="P23" s="234" t="s">
        <v>1021</v>
      </c>
      <c r="Q23" s="105"/>
      <c r="R23" s="238" t="s">
        <v>1022</v>
      </c>
      <c r="S23" s="237" t="s">
        <v>1023</v>
      </c>
    </row>
    <row r="24" spans="2:19" ht="326.25" customHeight="1" x14ac:dyDescent="0.25">
      <c r="B24" s="443"/>
      <c r="C24" s="482"/>
      <c r="D24" s="483"/>
      <c r="E24" s="483"/>
      <c r="F24" s="484"/>
      <c r="G24" s="363"/>
      <c r="H24" s="7" t="s">
        <v>369</v>
      </c>
      <c r="I24" s="11">
        <v>46023</v>
      </c>
      <c r="J24" s="38">
        <v>46387</v>
      </c>
      <c r="K24" s="7" t="s">
        <v>115</v>
      </c>
      <c r="L24" s="17" t="s">
        <v>370</v>
      </c>
      <c r="M24" s="239" t="s">
        <v>174</v>
      </c>
      <c r="N24" s="102"/>
      <c r="O24" s="235" t="s">
        <v>1024</v>
      </c>
      <c r="P24" s="234" t="s">
        <v>1025</v>
      </c>
      <c r="Q24" s="105"/>
      <c r="R24" s="238" t="s">
        <v>1026</v>
      </c>
      <c r="S24" s="237" t="s">
        <v>1027</v>
      </c>
    </row>
    <row r="25" spans="2:19" ht="370.5" customHeight="1" x14ac:dyDescent="0.25">
      <c r="B25" s="443"/>
      <c r="C25" s="482"/>
      <c r="D25" s="483"/>
      <c r="E25" s="483"/>
      <c r="F25" s="484"/>
      <c r="G25" s="363"/>
      <c r="H25" s="7" t="s">
        <v>371</v>
      </c>
      <c r="I25" s="11">
        <v>46023</v>
      </c>
      <c r="J25" s="38">
        <v>46387</v>
      </c>
      <c r="K25" s="7" t="s">
        <v>116</v>
      </c>
      <c r="L25" s="17" t="s">
        <v>372</v>
      </c>
      <c r="M25" s="239" t="s">
        <v>222</v>
      </c>
      <c r="N25" s="102"/>
      <c r="O25" s="235" t="s">
        <v>1029</v>
      </c>
      <c r="P25" s="234" t="s">
        <v>1028</v>
      </c>
      <c r="Q25" s="105"/>
      <c r="R25" s="238" t="s">
        <v>1030</v>
      </c>
      <c r="S25" s="237" t="s">
        <v>1031</v>
      </c>
    </row>
    <row r="26" spans="2:19" ht="409.5" customHeight="1" x14ac:dyDescent="0.25">
      <c r="B26" s="443"/>
      <c r="C26" s="482"/>
      <c r="D26" s="483"/>
      <c r="E26" s="483"/>
      <c r="F26" s="484"/>
      <c r="G26" s="363"/>
      <c r="H26" s="7" t="s">
        <v>373</v>
      </c>
      <c r="I26" s="11">
        <v>46023</v>
      </c>
      <c r="J26" s="38">
        <v>46387</v>
      </c>
      <c r="K26" s="7" t="s">
        <v>117</v>
      </c>
      <c r="L26" s="17" t="s">
        <v>374</v>
      </c>
      <c r="M26" s="239" t="s">
        <v>375</v>
      </c>
      <c r="N26" s="102"/>
      <c r="O26" s="235" t="s">
        <v>1034</v>
      </c>
      <c r="P26" s="234" t="s">
        <v>1032</v>
      </c>
      <c r="Q26" s="105"/>
      <c r="R26" s="238" t="s">
        <v>1033</v>
      </c>
      <c r="S26" s="237" t="s">
        <v>1035</v>
      </c>
    </row>
    <row r="27" spans="2:19" ht="384.75" x14ac:dyDescent="0.25">
      <c r="B27" s="443"/>
      <c r="C27" s="485"/>
      <c r="D27" s="486"/>
      <c r="E27" s="486"/>
      <c r="F27" s="487"/>
      <c r="G27" s="356"/>
      <c r="H27" s="7" t="s">
        <v>376</v>
      </c>
      <c r="I27" s="11">
        <v>46023</v>
      </c>
      <c r="J27" s="38">
        <v>46387</v>
      </c>
      <c r="K27" s="7" t="s">
        <v>377</v>
      </c>
      <c r="L27" s="17" t="s">
        <v>378</v>
      </c>
      <c r="M27" s="239" t="s">
        <v>375</v>
      </c>
      <c r="N27" s="102"/>
      <c r="O27" s="235" t="s">
        <v>1037</v>
      </c>
      <c r="P27" s="234" t="s">
        <v>1036</v>
      </c>
      <c r="Q27" s="105"/>
      <c r="R27" s="238" t="s">
        <v>1038</v>
      </c>
      <c r="S27" s="237" t="s">
        <v>1039</v>
      </c>
    </row>
    <row r="28" spans="2:19" ht="42.75" customHeight="1" x14ac:dyDescent="0.25">
      <c r="B28" s="443"/>
      <c r="C28" s="479"/>
      <c r="D28" s="480"/>
      <c r="E28" s="480"/>
      <c r="F28" s="481"/>
      <c r="G28" s="355" t="s">
        <v>354</v>
      </c>
      <c r="H28" s="355" t="s">
        <v>379</v>
      </c>
      <c r="I28" s="11">
        <v>46023</v>
      </c>
      <c r="J28" s="38">
        <v>46027</v>
      </c>
      <c r="K28" s="355" t="s">
        <v>380</v>
      </c>
      <c r="L28" s="355" t="s">
        <v>381</v>
      </c>
      <c r="M28" s="362">
        <v>1</v>
      </c>
      <c r="N28" s="102"/>
      <c r="O28" s="235" t="s">
        <v>1040</v>
      </c>
      <c r="P28" s="473" t="s">
        <v>1047</v>
      </c>
      <c r="Q28" s="105"/>
      <c r="R28" s="470" t="s">
        <v>1048</v>
      </c>
      <c r="S28" s="492" t="s">
        <v>1049</v>
      </c>
    </row>
    <row r="29" spans="2:19" ht="20.25" x14ac:dyDescent="0.25">
      <c r="B29" s="443"/>
      <c r="C29" s="482"/>
      <c r="D29" s="483"/>
      <c r="E29" s="483"/>
      <c r="F29" s="484"/>
      <c r="G29" s="363"/>
      <c r="H29" s="363"/>
      <c r="I29" s="11">
        <v>46028</v>
      </c>
      <c r="J29" s="38">
        <v>46058</v>
      </c>
      <c r="K29" s="363"/>
      <c r="L29" s="363"/>
      <c r="M29" s="363"/>
      <c r="N29" s="102"/>
      <c r="O29" s="235" t="s">
        <v>1041</v>
      </c>
      <c r="P29" s="488"/>
      <c r="Q29" s="105"/>
      <c r="R29" s="490"/>
      <c r="S29" s="493"/>
    </row>
    <row r="30" spans="2:19" ht="20.25" x14ac:dyDescent="0.25">
      <c r="B30" s="443"/>
      <c r="C30" s="482"/>
      <c r="D30" s="483"/>
      <c r="E30" s="483"/>
      <c r="F30" s="484"/>
      <c r="G30" s="363"/>
      <c r="H30" s="363"/>
      <c r="I30" s="11">
        <v>46059</v>
      </c>
      <c r="J30" s="38">
        <v>46086</v>
      </c>
      <c r="K30" s="363"/>
      <c r="L30" s="363"/>
      <c r="M30" s="363"/>
      <c r="N30" s="102"/>
      <c r="O30" s="235" t="s">
        <v>1042</v>
      </c>
      <c r="P30" s="488"/>
      <c r="Q30" s="105"/>
      <c r="R30" s="490"/>
      <c r="S30" s="493"/>
    </row>
    <row r="31" spans="2:19" ht="20.25" x14ac:dyDescent="0.25">
      <c r="B31" s="443"/>
      <c r="C31" s="482"/>
      <c r="D31" s="483"/>
      <c r="E31" s="483"/>
      <c r="F31" s="484"/>
      <c r="G31" s="363"/>
      <c r="H31" s="363"/>
      <c r="I31" s="11">
        <v>46087</v>
      </c>
      <c r="J31" s="38">
        <v>46117</v>
      </c>
      <c r="K31" s="363"/>
      <c r="L31" s="363"/>
      <c r="M31" s="363"/>
      <c r="N31" s="102"/>
      <c r="O31" s="235" t="s">
        <v>1043</v>
      </c>
      <c r="P31" s="488"/>
      <c r="Q31" s="105"/>
      <c r="R31" s="490"/>
      <c r="S31" s="493"/>
    </row>
    <row r="32" spans="2:19" ht="20.25" x14ac:dyDescent="0.25">
      <c r="B32" s="443"/>
      <c r="C32" s="482"/>
      <c r="D32" s="483"/>
      <c r="E32" s="483"/>
      <c r="F32" s="484"/>
      <c r="G32" s="363"/>
      <c r="H32" s="363"/>
      <c r="I32" s="11">
        <v>46118</v>
      </c>
      <c r="J32" s="38">
        <v>46147</v>
      </c>
      <c r="K32" s="363"/>
      <c r="L32" s="363"/>
      <c r="M32" s="363"/>
      <c r="N32" s="102"/>
      <c r="O32" s="241" t="s">
        <v>1044</v>
      </c>
      <c r="P32" s="488"/>
      <c r="Q32" s="105"/>
      <c r="R32" s="490"/>
      <c r="S32" s="493"/>
    </row>
    <row r="33" spans="2:19" ht="20.25" x14ac:dyDescent="0.25">
      <c r="B33" s="443"/>
      <c r="C33" s="482"/>
      <c r="D33" s="483"/>
      <c r="E33" s="483"/>
      <c r="F33" s="484"/>
      <c r="G33" s="363"/>
      <c r="H33" s="363"/>
      <c r="I33" s="11">
        <v>46148</v>
      </c>
      <c r="J33" s="38">
        <v>46178</v>
      </c>
      <c r="K33" s="363"/>
      <c r="L33" s="363"/>
      <c r="M33" s="363"/>
      <c r="N33" s="102"/>
      <c r="O33" s="235" t="s">
        <v>1045</v>
      </c>
      <c r="P33" s="488"/>
      <c r="Q33" s="105"/>
      <c r="R33" s="490"/>
      <c r="S33" s="493"/>
    </row>
    <row r="34" spans="2:19" ht="20.25" x14ac:dyDescent="0.25">
      <c r="B34" s="443"/>
      <c r="C34" s="482"/>
      <c r="D34" s="483"/>
      <c r="E34" s="483"/>
      <c r="F34" s="484"/>
      <c r="G34" s="363"/>
      <c r="H34" s="363"/>
      <c r="I34" s="11">
        <v>46179</v>
      </c>
      <c r="J34" s="38">
        <v>46208</v>
      </c>
      <c r="K34" s="363"/>
      <c r="L34" s="363"/>
      <c r="M34" s="363"/>
      <c r="N34" s="102"/>
      <c r="O34" s="235" t="s">
        <v>1046</v>
      </c>
      <c r="P34" s="488"/>
      <c r="Q34" s="105"/>
      <c r="R34" s="490"/>
      <c r="S34" s="493"/>
    </row>
    <row r="35" spans="2:19" ht="20.25" x14ac:dyDescent="0.25">
      <c r="B35" s="443"/>
      <c r="C35" s="482"/>
      <c r="D35" s="483"/>
      <c r="E35" s="483"/>
      <c r="F35" s="484"/>
      <c r="G35" s="363"/>
      <c r="H35" s="363"/>
      <c r="I35" s="11">
        <v>46209</v>
      </c>
      <c r="J35" s="38">
        <v>46239</v>
      </c>
      <c r="K35" s="363"/>
      <c r="L35" s="363"/>
      <c r="M35" s="363"/>
      <c r="N35" s="102"/>
      <c r="O35" s="235" t="s">
        <v>1010</v>
      </c>
      <c r="P35" s="488"/>
      <c r="Q35" s="105"/>
      <c r="R35" s="490"/>
      <c r="S35" s="493"/>
    </row>
    <row r="36" spans="2:19" ht="20.25" x14ac:dyDescent="0.25">
      <c r="B36" s="443"/>
      <c r="C36" s="482"/>
      <c r="D36" s="483"/>
      <c r="E36" s="483"/>
      <c r="F36" s="484"/>
      <c r="G36" s="363"/>
      <c r="H36" s="363"/>
      <c r="I36" s="11">
        <v>46240</v>
      </c>
      <c r="J36" s="38">
        <v>46270</v>
      </c>
      <c r="K36" s="363"/>
      <c r="L36" s="363"/>
      <c r="M36" s="363"/>
      <c r="N36" s="102"/>
      <c r="O36" s="235" t="s">
        <v>1010</v>
      </c>
      <c r="P36" s="488"/>
      <c r="Q36" s="105"/>
      <c r="R36" s="490"/>
      <c r="S36" s="493"/>
    </row>
    <row r="37" spans="2:19" ht="20.25" x14ac:dyDescent="0.25">
      <c r="B37" s="443"/>
      <c r="C37" s="482"/>
      <c r="D37" s="483"/>
      <c r="E37" s="483"/>
      <c r="F37" s="484"/>
      <c r="G37" s="363"/>
      <c r="H37" s="363"/>
      <c r="I37" s="11">
        <v>46271</v>
      </c>
      <c r="J37" s="38">
        <v>46300</v>
      </c>
      <c r="K37" s="363"/>
      <c r="L37" s="363"/>
      <c r="M37" s="363"/>
      <c r="N37" s="102"/>
      <c r="O37" s="235" t="s">
        <v>1010</v>
      </c>
      <c r="P37" s="488"/>
      <c r="Q37" s="105"/>
      <c r="R37" s="490"/>
      <c r="S37" s="493"/>
    </row>
    <row r="38" spans="2:19" ht="20.25" x14ac:dyDescent="0.25">
      <c r="B38" s="443"/>
      <c r="C38" s="482"/>
      <c r="D38" s="483"/>
      <c r="E38" s="483"/>
      <c r="F38" s="484"/>
      <c r="G38" s="363"/>
      <c r="H38" s="363"/>
      <c r="I38" s="11">
        <v>46301</v>
      </c>
      <c r="J38" s="38">
        <v>46331</v>
      </c>
      <c r="K38" s="363"/>
      <c r="L38" s="363"/>
      <c r="M38" s="363"/>
      <c r="N38" s="102"/>
      <c r="O38" s="235" t="s">
        <v>1010</v>
      </c>
      <c r="P38" s="488"/>
      <c r="Q38" s="105"/>
      <c r="R38" s="490"/>
      <c r="S38" s="493"/>
    </row>
    <row r="39" spans="2:19" ht="20.25" x14ac:dyDescent="0.25">
      <c r="B39" s="444"/>
      <c r="C39" s="485"/>
      <c r="D39" s="486"/>
      <c r="E39" s="486"/>
      <c r="F39" s="487"/>
      <c r="G39" s="356"/>
      <c r="H39" s="356"/>
      <c r="I39" s="11">
        <v>46332</v>
      </c>
      <c r="J39" s="38">
        <v>46361</v>
      </c>
      <c r="K39" s="356"/>
      <c r="L39" s="356"/>
      <c r="M39" s="356"/>
      <c r="N39" s="102"/>
      <c r="O39" s="235" t="s">
        <v>1010</v>
      </c>
      <c r="P39" s="489"/>
      <c r="Q39" s="105"/>
      <c r="R39" s="491"/>
      <c r="S39" s="494"/>
    </row>
    <row r="40" spans="2:19" ht="17.25" thickBot="1" x14ac:dyDescent="0.3">
      <c r="B40" s="101"/>
      <c r="C40" s="77"/>
      <c r="D40" s="17"/>
      <c r="E40" s="17"/>
      <c r="F40" s="77"/>
      <c r="G40" s="77"/>
      <c r="H40" s="7"/>
      <c r="I40" s="11"/>
      <c r="J40" s="38"/>
      <c r="K40" s="7"/>
      <c r="L40" s="17"/>
      <c r="M40" s="17"/>
      <c r="N40" s="102"/>
      <c r="O40" s="108"/>
      <c r="P40" s="109"/>
      <c r="Q40" s="109"/>
      <c r="R40" s="109"/>
      <c r="S40" s="110"/>
    </row>
    <row r="41" spans="2:19" ht="21" thickBot="1" x14ac:dyDescent="0.3">
      <c r="B41" s="433" t="s">
        <v>18</v>
      </c>
      <c r="C41" s="434"/>
      <c r="D41" s="434"/>
      <c r="E41" s="434"/>
      <c r="F41" s="434"/>
      <c r="G41" s="434"/>
      <c r="H41" s="434"/>
      <c r="I41" s="434"/>
      <c r="J41" s="434"/>
      <c r="K41" s="434"/>
      <c r="L41" s="434"/>
      <c r="M41" s="435"/>
      <c r="N41" s="104">
        <f>SUM(N1:N14)</f>
        <v>0</v>
      </c>
      <c r="O41" s="111"/>
      <c r="P41" s="112"/>
      <c r="Q41" s="112"/>
      <c r="R41" s="112"/>
      <c r="S41" s="113"/>
    </row>
    <row r="42" spans="2:19" ht="97.5" customHeight="1" x14ac:dyDescent="0.25">
      <c r="B42" s="402"/>
      <c r="C42" s="403"/>
      <c r="D42" s="403"/>
      <c r="E42" s="403"/>
      <c r="F42" s="403"/>
      <c r="G42" s="403"/>
      <c r="H42" s="403"/>
      <c r="I42" s="403"/>
      <c r="J42" s="403"/>
      <c r="K42" s="403"/>
      <c r="L42" s="403"/>
      <c r="M42" s="403"/>
      <c r="N42" s="404"/>
    </row>
    <row r="43" spans="2:19" ht="21" x14ac:dyDescent="0.25">
      <c r="B43" s="381" t="s">
        <v>19</v>
      </c>
      <c r="C43" s="382"/>
      <c r="D43" s="382"/>
      <c r="E43" s="382"/>
      <c r="F43" s="382"/>
      <c r="G43" s="382"/>
      <c r="H43" s="382" t="s">
        <v>20</v>
      </c>
      <c r="I43" s="382"/>
      <c r="J43" s="382"/>
      <c r="K43" s="382" t="s">
        <v>21</v>
      </c>
      <c r="L43" s="382"/>
      <c r="M43" s="382"/>
      <c r="N43" s="383"/>
    </row>
    <row r="44" spans="2:19" ht="17.25" thickBot="1" x14ac:dyDescent="0.3">
      <c r="B44" s="370" t="s">
        <v>382</v>
      </c>
      <c r="C44" s="371"/>
      <c r="D44" s="371"/>
      <c r="E44" s="371"/>
      <c r="F44" s="371"/>
      <c r="G44" s="371"/>
      <c r="H44" s="371" t="s">
        <v>104</v>
      </c>
      <c r="I44" s="371"/>
      <c r="J44" s="371"/>
      <c r="K44" s="371" t="s">
        <v>104</v>
      </c>
      <c r="L44" s="371"/>
      <c r="M44" s="371"/>
      <c r="N44" s="401"/>
    </row>
  </sheetData>
  <mergeCells count="63">
    <mergeCell ref="S28:S39"/>
    <mergeCell ref="B7:H7"/>
    <mergeCell ref="I7:N7"/>
    <mergeCell ref="B8:H8"/>
    <mergeCell ref="I8:N8"/>
    <mergeCell ref="B10:H10"/>
    <mergeCell ref="I10:N10"/>
    <mergeCell ref="B11:H11"/>
    <mergeCell ref="I11:N11"/>
    <mergeCell ref="B9:H9"/>
    <mergeCell ref="I9:N9"/>
    <mergeCell ref="B12:B13"/>
    <mergeCell ref="C12:F12"/>
    <mergeCell ref="B2:F5"/>
    <mergeCell ref="G2:N2"/>
    <mergeCell ref="G3:N3"/>
    <mergeCell ref="G4:H4"/>
    <mergeCell ref="I4:J4"/>
    <mergeCell ref="K4:L4"/>
    <mergeCell ref="M4:N4"/>
    <mergeCell ref="G5:H5"/>
    <mergeCell ref="I5:J5"/>
    <mergeCell ref="K5:L5"/>
    <mergeCell ref="M5:N5"/>
    <mergeCell ref="C22:F27"/>
    <mergeCell ref="G22:G27"/>
    <mergeCell ref="C28:F39"/>
    <mergeCell ref="G28:G39"/>
    <mergeCell ref="H28:H39"/>
    <mergeCell ref="D14:D16"/>
    <mergeCell ref="E14:E16"/>
    <mergeCell ref="F15:F16"/>
    <mergeCell ref="C19:F21"/>
    <mergeCell ref="G19:G21"/>
    <mergeCell ref="S12:S13"/>
    <mergeCell ref="B44:G44"/>
    <mergeCell ref="H44:J44"/>
    <mergeCell ref="K44:N44"/>
    <mergeCell ref="O12:O13"/>
    <mergeCell ref="P12:P13"/>
    <mergeCell ref="Q12:Q13"/>
    <mergeCell ref="L28:L39"/>
    <mergeCell ref="M28:M39"/>
    <mergeCell ref="B41:M41"/>
    <mergeCell ref="B42:N42"/>
    <mergeCell ref="B43:G43"/>
    <mergeCell ref="H43:J43"/>
    <mergeCell ref="K19:K21"/>
    <mergeCell ref="B14:B39"/>
    <mergeCell ref="C14:C16"/>
    <mergeCell ref="K43:N43"/>
    <mergeCell ref="L12:L13"/>
    <mergeCell ref="G12:G13"/>
    <mergeCell ref="H12:H13"/>
    <mergeCell ref="R12:R13"/>
    <mergeCell ref="I12:J12"/>
    <mergeCell ref="K12:K13"/>
    <mergeCell ref="K28:K39"/>
    <mergeCell ref="M12:M13"/>
    <mergeCell ref="N12:N13"/>
    <mergeCell ref="P19:P21"/>
    <mergeCell ref="P28:P39"/>
    <mergeCell ref="R28:R39"/>
  </mergeCells>
  <phoneticPr fontId="13" type="noConversion"/>
  <conditionalFormatting sqref="J14:J212">
    <cfRule type="expression" dxfId="38" priority="1">
      <formula>AND(TODAY()&gt;=I14,TODAY()&gt;J14)</formula>
    </cfRule>
    <cfRule type="expression" dxfId="37" priority="2">
      <formula>AND(TODAY()&gt;=I14,TODAY()&lt;=J14,J14-TODAY()&lt;=30)</formula>
    </cfRule>
    <cfRule type="expression" dxfId="36" priority="3">
      <formula>_xludf.AND(_xludf.TODAY()&gt;=I14, _xludf.TODAY()&lt;=J14-3)</formula>
    </cfRule>
  </conditionalFormatting>
  <hyperlinks>
    <hyperlink ref="P14" r:id="rId1" xr:uid="{347D6057-B36F-4B02-9751-2E0863EC0395}"/>
    <hyperlink ref="P15" r:id="rId2" xr:uid="{AE9A2F0F-D1BB-4ED7-92FA-0E2D5D34B136}"/>
    <hyperlink ref="P16" r:id="rId3" xr:uid="{C081CD9E-299C-4852-893D-A7212C65E29E}"/>
    <hyperlink ref="P17" r:id="rId4" xr:uid="{F42A8627-B094-41F6-AB19-305A72B8688E}"/>
    <hyperlink ref="P18" r:id="rId5" xr:uid="{FAFC0F5E-8B9A-4771-BF1D-03082B2A582C}"/>
    <hyperlink ref="P19" r:id="rId6" xr:uid="{792B36D1-CBE9-413E-B849-0F8202A6AC39}"/>
    <hyperlink ref="P23" r:id="rId7" xr:uid="{7C78E454-5002-4168-BF2C-F24931ACA2AC}"/>
    <hyperlink ref="P24" r:id="rId8" xr:uid="{D0700C16-6038-47A4-9E48-E7E8723087D7}"/>
    <hyperlink ref="P25" r:id="rId9" xr:uid="{91B20A10-5674-4832-921E-142809316E65}"/>
    <hyperlink ref="P27" r:id="rId10" xr:uid="{B2A31F51-A5D8-4754-9355-65CC767C58A0}"/>
    <hyperlink ref="P28" r:id="rId11" xr:uid="{1221FBF6-86A8-4C7D-9DDC-16F54E90F9DE}"/>
  </hyperlinks>
  <pageMargins left="0.7" right="0.7" top="0.75" bottom="0.75" header="0.3" footer="0.3"/>
  <drawing r:id="rId12"/>
  <legacyDrawing r:id="rId1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8FD55-F75C-4989-A85A-68E458400677}">
  <dimension ref="B1:HE55"/>
  <sheetViews>
    <sheetView topLeftCell="H53" zoomScale="80" zoomScaleNormal="80" workbookViewId="0">
      <selection activeCell="I81" sqref="I81:I82"/>
    </sheetView>
  </sheetViews>
  <sheetFormatPr baseColWidth="10" defaultRowHeight="15" x14ac:dyDescent="0.25"/>
  <cols>
    <col min="1" max="1" width="1.85546875" style="89" customWidth="1"/>
    <col min="2" max="2" width="21.5703125" style="89" customWidth="1"/>
    <col min="3" max="3" width="20" style="89" customWidth="1"/>
    <col min="4" max="4" width="19.42578125" style="89" customWidth="1"/>
    <col min="5" max="5" width="19.7109375" style="89" customWidth="1"/>
    <col min="6" max="6" width="17.7109375" style="89" customWidth="1"/>
    <col min="7" max="7" width="14.85546875" style="89" customWidth="1"/>
    <col min="8" max="8" width="45.5703125" style="89" customWidth="1"/>
    <col min="9" max="9" width="15.140625" style="89" customWidth="1"/>
    <col min="10" max="10" width="18.42578125" style="89" customWidth="1"/>
    <col min="11" max="11" width="34.28515625" style="89" customWidth="1"/>
    <col min="12" max="12" width="34.140625" style="89" customWidth="1"/>
    <col min="13" max="13" width="15.42578125" style="89" customWidth="1"/>
    <col min="14" max="14" width="19.5703125" style="89" hidden="1" customWidth="1"/>
    <col min="15" max="15" width="67.42578125" style="89" customWidth="1"/>
    <col min="16" max="16" width="46.5703125" style="89" customWidth="1"/>
    <col min="17" max="17" width="30.140625" style="89" hidden="1" customWidth="1"/>
    <col min="18" max="19" width="46.5703125" style="89" customWidth="1"/>
    <col min="20" max="16384" width="11.42578125" style="89"/>
  </cols>
  <sheetData>
    <row r="1" spans="2:213" s="24" customFormat="1" ht="13.5" customHeight="1" thickBot="1" x14ac:dyDescent="0.3">
      <c r="N1" s="25"/>
    </row>
    <row r="2" spans="2:213" s="2" customFormat="1" ht="39.75" customHeight="1" thickBot="1" x14ac:dyDescent="0.3">
      <c r="B2" s="407"/>
      <c r="C2" s="408"/>
      <c r="D2" s="408"/>
      <c r="E2" s="408"/>
      <c r="F2" s="409"/>
      <c r="G2" s="327" t="s">
        <v>35</v>
      </c>
      <c r="H2" s="328"/>
      <c r="I2" s="328"/>
      <c r="J2" s="328"/>
      <c r="K2" s="328"/>
      <c r="L2" s="328"/>
      <c r="M2" s="328"/>
      <c r="N2" s="329"/>
    </row>
    <row r="3" spans="2:213" s="1" customFormat="1" ht="55.5" customHeight="1" thickBot="1" x14ac:dyDescent="0.3">
      <c r="B3" s="410"/>
      <c r="C3" s="411"/>
      <c r="D3" s="411"/>
      <c r="E3" s="411"/>
      <c r="F3" s="412"/>
      <c r="G3" s="330" t="s">
        <v>4</v>
      </c>
      <c r="H3" s="331"/>
      <c r="I3" s="331"/>
      <c r="J3" s="331"/>
      <c r="K3" s="331"/>
      <c r="L3" s="331"/>
      <c r="M3" s="331"/>
      <c r="N3" s="332"/>
    </row>
    <row r="4" spans="2:213" s="10" customFormat="1" ht="21" customHeight="1" x14ac:dyDescent="0.25">
      <c r="B4" s="410"/>
      <c r="C4" s="411"/>
      <c r="D4" s="411"/>
      <c r="E4" s="411"/>
      <c r="F4" s="412"/>
      <c r="G4" s="333" t="s">
        <v>0</v>
      </c>
      <c r="H4" s="334"/>
      <c r="I4" s="333" t="s">
        <v>1</v>
      </c>
      <c r="J4" s="334"/>
      <c r="K4" s="333" t="s">
        <v>2</v>
      </c>
      <c r="L4" s="334"/>
      <c r="M4" s="333" t="s">
        <v>3</v>
      </c>
      <c r="N4" s="334"/>
    </row>
    <row r="5" spans="2:213" s="10" customFormat="1" ht="27.75" customHeight="1" thickBot="1" x14ac:dyDescent="0.3">
      <c r="B5" s="413"/>
      <c r="C5" s="414"/>
      <c r="D5" s="414"/>
      <c r="E5" s="414"/>
      <c r="F5" s="415"/>
      <c r="G5" s="335" t="s">
        <v>43</v>
      </c>
      <c r="H5" s="336"/>
      <c r="I5" s="335">
        <v>1</v>
      </c>
      <c r="J5" s="336"/>
      <c r="K5" s="337">
        <v>46113</v>
      </c>
      <c r="L5" s="336"/>
      <c r="M5" s="335">
        <v>1</v>
      </c>
      <c r="N5" s="336"/>
    </row>
    <row r="6" spans="2:213" s="24" customFormat="1" ht="17.25" thickBot="1" x14ac:dyDescent="0.3">
      <c r="H6" s="86"/>
      <c r="I6" s="86"/>
      <c r="J6" s="86"/>
      <c r="K6" s="86"/>
      <c r="L6" s="86"/>
      <c r="M6" s="86"/>
      <c r="N6" s="87"/>
    </row>
    <row r="7" spans="2:213" s="24" customFormat="1" ht="24.75" customHeight="1" x14ac:dyDescent="0.25">
      <c r="B7" s="456" t="s">
        <v>6</v>
      </c>
      <c r="C7" s="457"/>
      <c r="D7" s="457"/>
      <c r="E7" s="457"/>
      <c r="F7" s="457"/>
      <c r="G7" s="457"/>
      <c r="H7" s="457"/>
      <c r="I7" s="314" t="s">
        <v>253</v>
      </c>
      <c r="J7" s="314"/>
      <c r="K7" s="314"/>
      <c r="L7" s="314"/>
      <c r="M7" s="314"/>
      <c r="N7" s="315"/>
    </row>
    <row r="8" spans="2:213" s="24" customFormat="1" ht="24" customHeight="1" x14ac:dyDescent="0.25">
      <c r="B8" s="458" t="s">
        <v>7</v>
      </c>
      <c r="C8" s="459"/>
      <c r="D8" s="459"/>
      <c r="E8" s="459"/>
      <c r="F8" s="459"/>
      <c r="G8" s="459"/>
      <c r="H8" s="459"/>
      <c r="I8" s="338" t="s">
        <v>254</v>
      </c>
      <c r="J8" s="338"/>
      <c r="K8" s="338"/>
      <c r="L8" s="338"/>
      <c r="M8" s="338"/>
      <c r="N8" s="339"/>
    </row>
    <row r="9" spans="2:213" s="24" customFormat="1" ht="27" customHeight="1" thickBot="1" x14ac:dyDescent="0.3">
      <c r="B9" s="460" t="s">
        <v>8</v>
      </c>
      <c r="C9" s="461"/>
      <c r="D9" s="461"/>
      <c r="E9" s="461"/>
      <c r="F9" s="461"/>
      <c r="G9" s="461"/>
      <c r="H9" s="461"/>
      <c r="I9" s="344" t="s">
        <v>255</v>
      </c>
      <c r="J9" s="344"/>
      <c r="K9" s="344"/>
      <c r="L9" s="344"/>
      <c r="M9" s="344"/>
      <c r="N9" s="345"/>
    </row>
    <row r="10" spans="2:213" s="24" customFormat="1" ht="29.25" customHeight="1" x14ac:dyDescent="0.25">
      <c r="B10" s="416"/>
      <c r="C10" s="416"/>
      <c r="D10" s="416"/>
      <c r="E10" s="416"/>
      <c r="F10" s="416"/>
      <c r="G10" s="416"/>
      <c r="H10" s="416"/>
      <c r="I10" s="405"/>
      <c r="J10" s="405"/>
      <c r="K10" s="405"/>
      <c r="L10" s="405"/>
      <c r="M10" s="405"/>
      <c r="N10" s="405"/>
    </row>
    <row r="11" spans="2:213" s="24" customFormat="1" ht="26.25" customHeight="1"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24.75" customHeight="1" x14ac:dyDescent="0.25">
      <c r="B12" s="462" t="s">
        <v>13</v>
      </c>
      <c r="C12" s="448" t="s">
        <v>22</v>
      </c>
      <c r="D12" s="464"/>
      <c r="E12" s="464"/>
      <c r="F12" s="464"/>
      <c r="G12" s="449" t="s">
        <v>26</v>
      </c>
      <c r="H12" s="449" t="s">
        <v>15</v>
      </c>
      <c r="I12" s="448" t="s">
        <v>9</v>
      </c>
      <c r="J12" s="448"/>
      <c r="K12" s="449" t="s">
        <v>10</v>
      </c>
      <c r="L12" s="449" t="s">
        <v>11</v>
      </c>
      <c r="M12" s="449" t="s">
        <v>12</v>
      </c>
      <c r="N12" s="451" t="s">
        <v>47</v>
      </c>
      <c r="O12" s="417" t="s">
        <v>40</v>
      </c>
      <c r="P12" s="353" t="s">
        <v>36</v>
      </c>
      <c r="Q12" s="353" t="s">
        <v>41</v>
      </c>
      <c r="R12" s="353" t="s">
        <v>37</v>
      </c>
      <c r="S12" s="353" t="s">
        <v>38</v>
      </c>
    </row>
    <row r="13" spans="2:213" s="24" customFormat="1" ht="57.75" customHeight="1" thickBot="1" x14ac:dyDescent="0.3">
      <c r="B13" s="463"/>
      <c r="C13" s="88" t="s">
        <v>23</v>
      </c>
      <c r="D13" s="88" t="s">
        <v>24</v>
      </c>
      <c r="E13" s="88" t="s">
        <v>14</v>
      </c>
      <c r="F13" s="88" t="s">
        <v>25</v>
      </c>
      <c r="G13" s="450"/>
      <c r="H13" s="450"/>
      <c r="I13" s="88" t="s">
        <v>16</v>
      </c>
      <c r="J13" s="88" t="s">
        <v>17</v>
      </c>
      <c r="K13" s="450"/>
      <c r="L13" s="450"/>
      <c r="M13" s="450"/>
      <c r="N13" s="452"/>
      <c r="O13" s="418"/>
      <c r="P13" s="354"/>
      <c r="Q13" s="354"/>
      <c r="R13" s="354"/>
      <c r="S13" s="354"/>
    </row>
    <row r="14" spans="2:213" ht="409.5" customHeight="1" x14ac:dyDescent="0.25">
      <c r="B14" s="442" t="s">
        <v>5</v>
      </c>
      <c r="C14" s="478" t="s">
        <v>256</v>
      </c>
      <c r="D14" s="478" t="s">
        <v>257</v>
      </c>
      <c r="E14" s="478" t="s">
        <v>258</v>
      </c>
      <c r="F14" s="478" t="s">
        <v>259</v>
      </c>
      <c r="G14" s="527"/>
      <c r="H14" s="7" t="s">
        <v>260</v>
      </c>
      <c r="I14" s="11">
        <v>46023</v>
      </c>
      <c r="J14" s="37">
        <v>46387</v>
      </c>
      <c r="K14" s="7" t="s">
        <v>261</v>
      </c>
      <c r="L14" s="17" t="s">
        <v>262</v>
      </c>
      <c r="M14" s="21">
        <v>1</v>
      </c>
      <c r="N14" s="102"/>
      <c r="O14" s="207" t="s">
        <v>860</v>
      </c>
      <c r="P14" s="75" t="s">
        <v>859</v>
      </c>
      <c r="Q14" s="30"/>
      <c r="R14" s="199">
        <v>1</v>
      </c>
      <c r="S14" s="200" t="s">
        <v>861</v>
      </c>
    </row>
    <row r="15" spans="2:213" ht="409.5" customHeight="1" x14ac:dyDescent="0.25">
      <c r="B15" s="525"/>
      <c r="C15" s="363"/>
      <c r="D15" s="363"/>
      <c r="E15" s="363"/>
      <c r="F15" s="356"/>
      <c r="G15" s="477"/>
      <c r="H15" s="7" t="s">
        <v>263</v>
      </c>
      <c r="I15" s="11">
        <v>46023</v>
      </c>
      <c r="J15" s="38">
        <v>46387</v>
      </c>
      <c r="K15" s="7" t="s">
        <v>264</v>
      </c>
      <c r="L15" s="17" t="s">
        <v>265</v>
      </c>
      <c r="M15" s="17" t="s">
        <v>266</v>
      </c>
      <c r="N15" s="102"/>
      <c r="O15" s="62" t="s">
        <v>871</v>
      </c>
      <c r="P15" s="75" t="s">
        <v>773</v>
      </c>
      <c r="Q15" s="61"/>
      <c r="R15" s="39" t="s">
        <v>862</v>
      </c>
      <c r="S15" s="120" t="s">
        <v>863</v>
      </c>
    </row>
    <row r="16" spans="2:213" ht="225.75" customHeight="1" x14ac:dyDescent="0.25">
      <c r="B16" s="525"/>
      <c r="C16" s="363"/>
      <c r="D16" s="363"/>
      <c r="E16" s="363"/>
      <c r="F16" s="355" t="s">
        <v>267</v>
      </c>
      <c r="G16" s="476"/>
      <c r="H16" s="7" t="s">
        <v>268</v>
      </c>
      <c r="I16" s="11">
        <v>46023</v>
      </c>
      <c r="J16" s="11">
        <v>46387</v>
      </c>
      <c r="K16" s="7" t="s">
        <v>269</v>
      </c>
      <c r="L16" s="355" t="s">
        <v>270</v>
      </c>
      <c r="M16" s="355" t="s">
        <v>222</v>
      </c>
      <c r="N16" s="102"/>
      <c r="O16" s="173" t="s">
        <v>865</v>
      </c>
      <c r="P16" s="505" t="s">
        <v>864</v>
      </c>
      <c r="Q16" s="105"/>
      <c r="R16" s="453" t="s">
        <v>862</v>
      </c>
      <c r="S16" s="506" t="s">
        <v>866</v>
      </c>
    </row>
    <row r="17" spans="2:19" ht="230.25" customHeight="1" x14ac:dyDescent="0.25">
      <c r="B17" s="526"/>
      <c r="C17" s="356"/>
      <c r="D17" s="356"/>
      <c r="E17" s="356"/>
      <c r="F17" s="356"/>
      <c r="G17" s="477"/>
      <c r="H17" s="7" t="s">
        <v>271</v>
      </c>
      <c r="I17" s="11">
        <v>46023</v>
      </c>
      <c r="J17" s="41">
        <v>46387</v>
      </c>
      <c r="K17" s="7" t="s">
        <v>272</v>
      </c>
      <c r="L17" s="356"/>
      <c r="M17" s="356"/>
      <c r="N17" s="102"/>
      <c r="O17" s="195" t="s">
        <v>910</v>
      </c>
      <c r="P17" s="366"/>
      <c r="Q17" s="105"/>
      <c r="R17" s="500"/>
      <c r="S17" s="507"/>
    </row>
    <row r="18" spans="2:19" ht="409.5" customHeight="1" x14ac:dyDescent="0.25">
      <c r="B18" s="520" t="s">
        <v>52</v>
      </c>
      <c r="C18" s="355" t="s">
        <v>273</v>
      </c>
      <c r="D18" s="355" t="s">
        <v>274</v>
      </c>
      <c r="E18" s="17" t="s">
        <v>275</v>
      </c>
      <c r="F18" s="39" t="s">
        <v>276</v>
      </c>
      <c r="G18" s="476"/>
      <c r="H18" s="7" t="s">
        <v>277</v>
      </c>
      <c r="I18" s="11">
        <v>46023</v>
      </c>
      <c r="J18" s="11">
        <v>46387</v>
      </c>
      <c r="K18" s="7" t="s">
        <v>278</v>
      </c>
      <c r="L18" s="17" t="s">
        <v>279</v>
      </c>
      <c r="M18" s="17" t="s">
        <v>222</v>
      </c>
      <c r="N18" s="102"/>
      <c r="O18" s="173" t="s">
        <v>867</v>
      </c>
      <c r="P18" s="163" t="s">
        <v>772</v>
      </c>
      <c r="Q18" s="105"/>
      <c r="R18" s="208" t="s">
        <v>868</v>
      </c>
      <c r="S18" s="107"/>
    </row>
    <row r="19" spans="2:19" ht="361.5" customHeight="1" x14ac:dyDescent="0.25">
      <c r="B19" s="443"/>
      <c r="C19" s="363"/>
      <c r="D19" s="363"/>
      <c r="E19" s="17" t="s">
        <v>280</v>
      </c>
      <c r="F19" s="39" t="s">
        <v>281</v>
      </c>
      <c r="G19" s="524"/>
      <c r="H19" s="7" t="s">
        <v>282</v>
      </c>
      <c r="I19" s="11">
        <v>46023</v>
      </c>
      <c r="J19" s="11">
        <v>46387</v>
      </c>
      <c r="K19" s="7" t="s">
        <v>283</v>
      </c>
      <c r="L19" s="17" t="s">
        <v>284</v>
      </c>
      <c r="M19" s="17" t="s">
        <v>51</v>
      </c>
      <c r="N19" s="102"/>
      <c r="O19" s="195" t="s">
        <v>869</v>
      </c>
      <c r="P19" s="180" t="s">
        <v>870</v>
      </c>
      <c r="Q19" s="105"/>
      <c r="R19" s="172">
        <v>0</v>
      </c>
      <c r="S19" s="204" t="s">
        <v>872</v>
      </c>
    </row>
    <row r="20" spans="2:19" ht="409.5" customHeight="1" thickBot="1" x14ac:dyDescent="0.3">
      <c r="B20" s="443"/>
      <c r="C20" s="356"/>
      <c r="D20" s="356"/>
      <c r="E20" s="17" t="s">
        <v>285</v>
      </c>
      <c r="F20" s="39" t="s">
        <v>286</v>
      </c>
      <c r="G20" s="477"/>
      <c r="H20" s="7" t="s">
        <v>287</v>
      </c>
      <c r="I20" s="11">
        <v>46023</v>
      </c>
      <c r="J20" s="41">
        <v>46387</v>
      </c>
      <c r="K20" s="7" t="s">
        <v>288</v>
      </c>
      <c r="L20" s="17" t="s">
        <v>289</v>
      </c>
      <c r="M20" s="17" t="s">
        <v>51</v>
      </c>
      <c r="N20" s="102"/>
      <c r="O20" s="195" t="s">
        <v>874</v>
      </c>
      <c r="P20" s="180" t="s">
        <v>873</v>
      </c>
      <c r="Q20" s="105"/>
      <c r="R20" s="172">
        <v>0</v>
      </c>
      <c r="S20" s="204" t="s">
        <v>875</v>
      </c>
    </row>
    <row r="21" spans="2:19" ht="130.5" hidden="1" customHeight="1" x14ac:dyDescent="0.25">
      <c r="B21" s="443"/>
      <c r="C21" s="422"/>
      <c r="D21" s="423"/>
      <c r="E21" s="423"/>
      <c r="F21" s="424"/>
      <c r="G21" s="18" t="s">
        <v>290</v>
      </c>
      <c r="H21" s="7" t="s">
        <v>291</v>
      </c>
      <c r="I21" s="11">
        <v>46023</v>
      </c>
      <c r="J21" s="38">
        <v>46356</v>
      </c>
      <c r="K21" s="7" t="s">
        <v>292</v>
      </c>
      <c r="L21" s="17" t="s">
        <v>293</v>
      </c>
      <c r="M21" s="17" t="s">
        <v>174</v>
      </c>
      <c r="N21" s="102"/>
      <c r="O21" s="106"/>
      <c r="P21" s="105"/>
      <c r="Q21" s="105"/>
      <c r="R21" s="105"/>
      <c r="S21" s="107"/>
    </row>
    <row r="22" spans="2:19" ht="409.5" customHeight="1" x14ac:dyDescent="0.25">
      <c r="B22" s="212" t="s">
        <v>5</v>
      </c>
      <c r="C22" s="437"/>
      <c r="D22" s="437"/>
      <c r="E22" s="437"/>
      <c r="F22" s="438"/>
      <c r="G22" s="17" t="s">
        <v>290</v>
      </c>
      <c r="H22" s="7" t="s">
        <v>298</v>
      </c>
      <c r="I22" s="11">
        <v>46023</v>
      </c>
      <c r="J22" s="38">
        <v>46171</v>
      </c>
      <c r="K22" s="7" t="s">
        <v>299</v>
      </c>
      <c r="L22" s="17" t="s">
        <v>300</v>
      </c>
      <c r="M22" s="17" t="s">
        <v>51</v>
      </c>
      <c r="N22" s="102"/>
      <c r="O22" s="195" t="s">
        <v>880</v>
      </c>
      <c r="P22" s="180" t="s">
        <v>881</v>
      </c>
      <c r="Q22" s="105"/>
      <c r="R22" s="172">
        <v>0</v>
      </c>
      <c r="S22" s="204" t="s">
        <v>882</v>
      </c>
    </row>
    <row r="23" spans="2:19" ht="161.25" customHeight="1" x14ac:dyDescent="0.25">
      <c r="B23" s="443" t="s">
        <v>302</v>
      </c>
      <c r="C23" s="436"/>
      <c r="D23" s="437"/>
      <c r="E23" s="437"/>
      <c r="F23" s="438"/>
      <c r="G23" s="355" t="s">
        <v>290</v>
      </c>
      <c r="H23" s="7" t="s">
        <v>303</v>
      </c>
      <c r="I23" s="11">
        <v>46023</v>
      </c>
      <c r="J23" s="38">
        <v>46234</v>
      </c>
      <c r="K23" s="364" t="s">
        <v>119</v>
      </c>
      <c r="L23" s="355" t="s">
        <v>304</v>
      </c>
      <c r="M23" s="355" t="s">
        <v>305</v>
      </c>
      <c r="N23" s="102"/>
      <c r="O23" s="508" t="s">
        <v>884</v>
      </c>
      <c r="P23" s="396" t="s">
        <v>883</v>
      </c>
      <c r="Q23" s="105"/>
      <c r="R23" s="419">
        <v>0</v>
      </c>
      <c r="S23" s="510" t="s">
        <v>888</v>
      </c>
    </row>
    <row r="24" spans="2:19" ht="216.75" customHeight="1" x14ac:dyDescent="0.25">
      <c r="B24" s="444"/>
      <c r="C24" s="439"/>
      <c r="D24" s="440"/>
      <c r="E24" s="440"/>
      <c r="F24" s="441"/>
      <c r="G24" s="356"/>
      <c r="H24" s="7" t="s">
        <v>306</v>
      </c>
      <c r="I24" s="11">
        <v>46023</v>
      </c>
      <c r="J24" s="38">
        <v>46265</v>
      </c>
      <c r="K24" s="366"/>
      <c r="L24" s="356"/>
      <c r="M24" s="356"/>
      <c r="N24" s="102"/>
      <c r="O24" s="509"/>
      <c r="P24" s="425"/>
      <c r="Q24" s="105"/>
      <c r="R24" s="421"/>
      <c r="S24" s="511"/>
    </row>
    <row r="25" spans="2:19" ht="231" x14ac:dyDescent="0.25">
      <c r="B25" s="520" t="s">
        <v>5</v>
      </c>
      <c r="C25" s="422"/>
      <c r="D25" s="423"/>
      <c r="E25" s="423"/>
      <c r="F25" s="424"/>
      <c r="G25" s="49" t="s">
        <v>290</v>
      </c>
      <c r="H25" s="7" t="s">
        <v>307</v>
      </c>
      <c r="I25" s="11">
        <v>46023</v>
      </c>
      <c r="J25" s="84">
        <v>46265</v>
      </c>
      <c r="K25" s="50" t="s">
        <v>308</v>
      </c>
      <c r="L25" s="49" t="s">
        <v>309</v>
      </c>
      <c r="M25" s="49" t="s">
        <v>310</v>
      </c>
      <c r="N25" s="102"/>
      <c r="O25" s="213" t="s">
        <v>913</v>
      </c>
      <c r="P25" s="163" t="s">
        <v>885</v>
      </c>
      <c r="Q25" s="105"/>
      <c r="R25" s="179" t="s">
        <v>886</v>
      </c>
      <c r="S25" s="204" t="s">
        <v>887</v>
      </c>
    </row>
    <row r="26" spans="2:19" ht="63" customHeight="1" x14ac:dyDescent="0.25">
      <c r="B26" s="443"/>
      <c r="C26" s="436"/>
      <c r="D26" s="437"/>
      <c r="E26" s="437"/>
      <c r="F26" s="438"/>
      <c r="G26" s="355" t="s">
        <v>290</v>
      </c>
      <c r="H26" s="364" t="s">
        <v>311</v>
      </c>
      <c r="I26" s="41">
        <v>46023</v>
      </c>
      <c r="J26" s="41">
        <v>46042</v>
      </c>
      <c r="K26" s="364" t="s">
        <v>312</v>
      </c>
      <c r="L26" s="355" t="s">
        <v>313</v>
      </c>
      <c r="M26" s="355" t="s">
        <v>314</v>
      </c>
      <c r="N26" s="102"/>
      <c r="O26" s="495" t="s">
        <v>889</v>
      </c>
      <c r="P26" s="498" t="s">
        <v>770</v>
      </c>
      <c r="Q26" s="105"/>
      <c r="R26" s="501" t="s">
        <v>890</v>
      </c>
      <c r="S26" s="512" t="s">
        <v>891</v>
      </c>
    </row>
    <row r="27" spans="2:19" ht="64.5" customHeight="1" x14ac:dyDescent="0.25">
      <c r="B27" s="443"/>
      <c r="C27" s="445"/>
      <c r="D27" s="446"/>
      <c r="E27" s="446"/>
      <c r="F27" s="447"/>
      <c r="G27" s="363"/>
      <c r="H27" s="365"/>
      <c r="I27" s="41">
        <v>46043</v>
      </c>
      <c r="J27" s="41">
        <v>46132</v>
      </c>
      <c r="K27" s="365"/>
      <c r="L27" s="363"/>
      <c r="M27" s="363"/>
      <c r="N27" s="102"/>
      <c r="O27" s="496"/>
      <c r="P27" s="499"/>
      <c r="Q27" s="105"/>
      <c r="R27" s="454"/>
      <c r="S27" s="513"/>
    </row>
    <row r="28" spans="2:19" ht="64.5" customHeight="1" x14ac:dyDescent="0.25">
      <c r="B28" s="443"/>
      <c r="C28" s="445"/>
      <c r="D28" s="446"/>
      <c r="E28" s="446"/>
      <c r="F28" s="447"/>
      <c r="G28" s="363"/>
      <c r="H28" s="365"/>
      <c r="I28" s="41">
        <v>46133</v>
      </c>
      <c r="J28" s="41">
        <v>46223</v>
      </c>
      <c r="K28" s="365"/>
      <c r="L28" s="363"/>
      <c r="M28" s="363"/>
      <c r="N28" s="102"/>
      <c r="O28" s="496"/>
      <c r="P28" s="499"/>
      <c r="Q28" s="105"/>
      <c r="R28" s="454"/>
      <c r="S28" s="513"/>
    </row>
    <row r="29" spans="2:19" ht="63" customHeight="1" x14ac:dyDescent="0.25">
      <c r="B29" s="443"/>
      <c r="C29" s="439"/>
      <c r="D29" s="440"/>
      <c r="E29" s="440"/>
      <c r="F29" s="441"/>
      <c r="G29" s="356"/>
      <c r="H29" s="366"/>
      <c r="I29" s="41">
        <v>46224</v>
      </c>
      <c r="J29" s="41">
        <v>46315</v>
      </c>
      <c r="K29" s="366"/>
      <c r="L29" s="356"/>
      <c r="M29" s="356"/>
      <c r="N29" s="102"/>
      <c r="O29" s="497"/>
      <c r="P29" s="500"/>
      <c r="Q29" s="105"/>
      <c r="R29" s="420"/>
      <c r="S29" s="514"/>
    </row>
    <row r="30" spans="2:19" ht="280.5" x14ac:dyDescent="0.25">
      <c r="B30" s="443"/>
      <c r="C30" s="422"/>
      <c r="D30" s="423"/>
      <c r="E30" s="423"/>
      <c r="F30" s="424"/>
      <c r="G30" s="39" t="s">
        <v>290</v>
      </c>
      <c r="H30" s="40" t="s">
        <v>315</v>
      </c>
      <c r="I30" s="41">
        <v>46023</v>
      </c>
      <c r="J30" s="41">
        <v>46142</v>
      </c>
      <c r="K30" s="40" t="s">
        <v>111</v>
      </c>
      <c r="L30" s="17" t="s">
        <v>101</v>
      </c>
      <c r="M30" s="17" t="s">
        <v>102</v>
      </c>
      <c r="N30" s="102"/>
      <c r="O30" s="195" t="s">
        <v>892</v>
      </c>
      <c r="P30" s="180" t="s">
        <v>774</v>
      </c>
      <c r="Q30" s="105"/>
      <c r="R30" s="208" t="s">
        <v>893</v>
      </c>
      <c r="S30" s="204" t="s">
        <v>894</v>
      </c>
    </row>
    <row r="31" spans="2:19" ht="49.5" x14ac:dyDescent="0.25">
      <c r="B31" s="443"/>
      <c r="C31" s="422"/>
      <c r="D31" s="423"/>
      <c r="E31" s="423"/>
      <c r="F31" s="424"/>
      <c r="G31" s="39" t="s">
        <v>290</v>
      </c>
      <c r="H31" s="40" t="s">
        <v>316</v>
      </c>
      <c r="I31" s="41">
        <v>46023</v>
      </c>
      <c r="J31" s="41">
        <v>46142</v>
      </c>
      <c r="K31" s="40" t="s">
        <v>111</v>
      </c>
      <c r="L31" s="17" t="s">
        <v>101</v>
      </c>
      <c r="M31" s="17" t="s">
        <v>102</v>
      </c>
      <c r="N31" s="102"/>
      <c r="O31" s="217" t="s">
        <v>895</v>
      </c>
      <c r="P31" s="180" t="s">
        <v>911</v>
      </c>
      <c r="Q31" s="61"/>
      <c r="R31" s="179">
        <v>0</v>
      </c>
      <c r="S31" s="216"/>
    </row>
    <row r="32" spans="2:19" ht="49.5" customHeight="1" x14ac:dyDescent="0.25">
      <c r="B32" s="443"/>
      <c r="C32" s="436"/>
      <c r="D32" s="437"/>
      <c r="E32" s="437"/>
      <c r="F32" s="438"/>
      <c r="G32" s="355" t="s">
        <v>290</v>
      </c>
      <c r="H32" s="364" t="s">
        <v>317</v>
      </c>
      <c r="I32" s="41">
        <v>46023</v>
      </c>
      <c r="J32" s="41">
        <v>46027</v>
      </c>
      <c r="K32" s="364" t="s">
        <v>896</v>
      </c>
      <c r="L32" s="355" t="s">
        <v>194</v>
      </c>
      <c r="M32" s="362">
        <v>1</v>
      </c>
      <c r="N32" s="102"/>
      <c r="O32" s="173" t="s">
        <v>898</v>
      </c>
      <c r="P32" s="515" t="s">
        <v>897</v>
      </c>
      <c r="Q32" s="105"/>
      <c r="R32" s="419">
        <v>0.57999999999999996</v>
      </c>
      <c r="S32" s="510"/>
    </row>
    <row r="33" spans="2:19" ht="33" x14ac:dyDescent="0.25">
      <c r="B33" s="443"/>
      <c r="C33" s="445"/>
      <c r="D33" s="446"/>
      <c r="E33" s="446"/>
      <c r="F33" s="447"/>
      <c r="G33" s="363"/>
      <c r="H33" s="365"/>
      <c r="I33" s="41">
        <v>46028</v>
      </c>
      <c r="J33" s="41">
        <v>46058</v>
      </c>
      <c r="K33" s="365"/>
      <c r="L33" s="363"/>
      <c r="M33" s="363"/>
      <c r="N33" s="102"/>
      <c r="O33" s="173" t="s">
        <v>899</v>
      </c>
      <c r="P33" s="425"/>
      <c r="Q33" s="105"/>
      <c r="R33" s="454"/>
      <c r="S33" s="516"/>
    </row>
    <row r="34" spans="2:19" ht="33" x14ac:dyDescent="0.25">
      <c r="B34" s="443"/>
      <c r="C34" s="445"/>
      <c r="D34" s="446"/>
      <c r="E34" s="446"/>
      <c r="F34" s="447"/>
      <c r="G34" s="363"/>
      <c r="H34" s="365"/>
      <c r="I34" s="41">
        <v>46059</v>
      </c>
      <c r="J34" s="41">
        <v>46086</v>
      </c>
      <c r="K34" s="365"/>
      <c r="L34" s="363"/>
      <c r="M34" s="363"/>
      <c r="N34" s="102"/>
      <c r="O34" s="173" t="s">
        <v>898</v>
      </c>
      <c r="P34" s="425"/>
      <c r="Q34" s="105"/>
      <c r="R34" s="454"/>
      <c r="S34" s="516"/>
    </row>
    <row r="35" spans="2:19" ht="33" x14ac:dyDescent="0.25">
      <c r="B35" s="443"/>
      <c r="C35" s="445"/>
      <c r="D35" s="446"/>
      <c r="E35" s="446"/>
      <c r="F35" s="447"/>
      <c r="G35" s="363"/>
      <c r="H35" s="365"/>
      <c r="I35" s="41">
        <v>46087</v>
      </c>
      <c r="J35" s="41">
        <v>46117</v>
      </c>
      <c r="K35" s="365"/>
      <c r="L35" s="363"/>
      <c r="M35" s="363"/>
      <c r="N35" s="102"/>
      <c r="O35" s="173" t="s">
        <v>898</v>
      </c>
      <c r="P35" s="425"/>
      <c r="Q35" s="105"/>
      <c r="R35" s="454"/>
      <c r="S35" s="516"/>
    </row>
    <row r="36" spans="2:19" ht="33" x14ac:dyDescent="0.25">
      <c r="B36" s="443"/>
      <c r="C36" s="445"/>
      <c r="D36" s="446"/>
      <c r="E36" s="446"/>
      <c r="F36" s="447"/>
      <c r="G36" s="363"/>
      <c r="H36" s="365"/>
      <c r="I36" s="41">
        <v>46118</v>
      </c>
      <c r="J36" s="41">
        <v>46147</v>
      </c>
      <c r="K36" s="365"/>
      <c r="L36" s="363"/>
      <c r="M36" s="363"/>
      <c r="N36" s="102"/>
      <c r="O36" s="173" t="s">
        <v>898</v>
      </c>
      <c r="P36" s="425"/>
      <c r="Q36" s="105"/>
      <c r="R36" s="454"/>
      <c r="S36" s="516"/>
    </row>
    <row r="37" spans="2:19" ht="33" x14ac:dyDescent="0.25">
      <c r="B37" s="443"/>
      <c r="C37" s="445"/>
      <c r="D37" s="446"/>
      <c r="E37" s="446"/>
      <c r="F37" s="447"/>
      <c r="G37" s="363"/>
      <c r="H37" s="365"/>
      <c r="I37" s="41">
        <v>46148</v>
      </c>
      <c r="J37" s="41">
        <v>46178</v>
      </c>
      <c r="K37" s="365"/>
      <c r="L37" s="363"/>
      <c r="M37" s="363"/>
      <c r="N37" s="102"/>
      <c r="O37" s="173" t="s">
        <v>898</v>
      </c>
      <c r="P37" s="425"/>
      <c r="Q37" s="105"/>
      <c r="R37" s="454"/>
      <c r="S37" s="516"/>
    </row>
    <row r="38" spans="2:19" ht="33" x14ac:dyDescent="0.25">
      <c r="B38" s="443"/>
      <c r="C38" s="445"/>
      <c r="D38" s="446"/>
      <c r="E38" s="446"/>
      <c r="F38" s="447"/>
      <c r="G38" s="363"/>
      <c r="H38" s="365"/>
      <c r="I38" s="41">
        <v>46179</v>
      </c>
      <c r="J38" s="41">
        <v>46208</v>
      </c>
      <c r="K38" s="365"/>
      <c r="L38" s="363"/>
      <c r="M38" s="363"/>
      <c r="N38" s="102"/>
      <c r="O38" s="173" t="s">
        <v>898</v>
      </c>
      <c r="P38" s="425"/>
      <c r="Q38" s="105"/>
      <c r="R38" s="454"/>
      <c r="S38" s="516"/>
    </row>
    <row r="39" spans="2:19" ht="16.5" x14ac:dyDescent="0.25">
      <c r="B39" s="443"/>
      <c r="C39" s="445"/>
      <c r="D39" s="446"/>
      <c r="E39" s="446"/>
      <c r="F39" s="447"/>
      <c r="G39" s="363"/>
      <c r="H39" s="365"/>
      <c r="I39" s="41">
        <v>46209</v>
      </c>
      <c r="J39" s="41">
        <v>46239</v>
      </c>
      <c r="K39" s="365"/>
      <c r="L39" s="363"/>
      <c r="M39" s="363"/>
      <c r="N39" s="102"/>
      <c r="O39" s="106"/>
      <c r="P39" s="425"/>
      <c r="Q39" s="105"/>
      <c r="R39" s="454"/>
      <c r="S39" s="516"/>
    </row>
    <row r="40" spans="2:19" ht="16.5" x14ac:dyDescent="0.25">
      <c r="B40" s="443"/>
      <c r="C40" s="445"/>
      <c r="D40" s="446"/>
      <c r="E40" s="446"/>
      <c r="F40" s="447"/>
      <c r="G40" s="363"/>
      <c r="H40" s="365"/>
      <c r="I40" s="41">
        <v>46240</v>
      </c>
      <c r="J40" s="41">
        <v>46270</v>
      </c>
      <c r="K40" s="365"/>
      <c r="L40" s="363"/>
      <c r="M40" s="363"/>
      <c r="N40" s="102"/>
      <c r="O40" s="106"/>
      <c r="P40" s="425"/>
      <c r="Q40" s="105"/>
      <c r="R40" s="454"/>
      <c r="S40" s="516"/>
    </row>
    <row r="41" spans="2:19" ht="16.5" x14ac:dyDescent="0.25">
      <c r="B41" s="443"/>
      <c r="C41" s="445"/>
      <c r="D41" s="446"/>
      <c r="E41" s="446"/>
      <c r="F41" s="447"/>
      <c r="G41" s="363"/>
      <c r="H41" s="365"/>
      <c r="I41" s="41">
        <v>46271</v>
      </c>
      <c r="J41" s="41">
        <v>46300</v>
      </c>
      <c r="K41" s="365"/>
      <c r="L41" s="363"/>
      <c r="M41" s="363"/>
      <c r="N41" s="102"/>
      <c r="O41" s="106"/>
      <c r="P41" s="425"/>
      <c r="Q41" s="105"/>
      <c r="R41" s="454"/>
      <c r="S41" s="516"/>
    </row>
    <row r="42" spans="2:19" ht="16.5" x14ac:dyDescent="0.25">
      <c r="B42" s="443"/>
      <c r="C42" s="445"/>
      <c r="D42" s="446"/>
      <c r="E42" s="446"/>
      <c r="F42" s="447"/>
      <c r="G42" s="363"/>
      <c r="H42" s="365"/>
      <c r="I42" s="41">
        <v>46301</v>
      </c>
      <c r="J42" s="41">
        <v>46331</v>
      </c>
      <c r="K42" s="365"/>
      <c r="L42" s="363"/>
      <c r="M42" s="363"/>
      <c r="N42" s="102"/>
      <c r="O42" s="106"/>
      <c r="P42" s="425"/>
      <c r="Q42" s="105"/>
      <c r="R42" s="454"/>
      <c r="S42" s="516"/>
    </row>
    <row r="43" spans="2:19" ht="16.5" x14ac:dyDescent="0.25">
      <c r="B43" s="443"/>
      <c r="C43" s="439"/>
      <c r="D43" s="440"/>
      <c r="E43" s="440"/>
      <c r="F43" s="441"/>
      <c r="G43" s="356"/>
      <c r="H43" s="366"/>
      <c r="I43" s="41">
        <v>46332</v>
      </c>
      <c r="J43" s="41">
        <v>46361</v>
      </c>
      <c r="K43" s="366"/>
      <c r="L43" s="356"/>
      <c r="M43" s="356"/>
      <c r="N43" s="102"/>
      <c r="O43" s="106"/>
      <c r="P43" s="426"/>
      <c r="Q43" s="105"/>
      <c r="R43" s="420"/>
      <c r="S43" s="517"/>
    </row>
    <row r="44" spans="2:19" ht="165" x14ac:dyDescent="0.25">
      <c r="B44" s="443"/>
      <c r="C44" s="422"/>
      <c r="D44" s="423"/>
      <c r="E44" s="423"/>
      <c r="F44" s="424"/>
      <c r="G44" s="17" t="s">
        <v>290</v>
      </c>
      <c r="H44" s="7" t="s">
        <v>318</v>
      </c>
      <c r="I44" s="41">
        <v>46023</v>
      </c>
      <c r="J44" s="41">
        <v>46076</v>
      </c>
      <c r="K44" s="7" t="s">
        <v>319</v>
      </c>
      <c r="L44" s="17" t="s">
        <v>101</v>
      </c>
      <c r="M44" s="17" t="s">
        <v>102</v>
      </c>
      <c r="N44" s="102"/>
      <c r="O44" s="173" t="s">
        <v>902</v>
      </c>
      <c r="P44" s="163" t="s">
        <v>900</v>
      </c>
      <c r="Q44" s="105"/>
      <c r="R44" s="179" t="s">
        <v>901</v>
      </c>
      <c r="S44" s="107"/>
    </row>
    <row r="45" spans="2:19" ht="99" customHeight="1" x14ac:dyDescent="0.25">
      <c r="B45" s="443"/>
      <c r="C45" s="436"/>
      <c r="D45" s="437"/>
      <c r="E45" s="437"/>
      <c r="F45" s="438"/>
      <c r="G45" s="17" t="s">
        <v>290</v>
      </c>
      <c r="H45" s="7" t="s">
        <v>320</v>
      </c>
      <c r="I45" s="11">
        <v>45658</v>
      </c>
      <c r="J45" s="11">
        <v>46023</v>
      </c>
      <c r="K45" s="7" t="s">
        <v>321</v>
      </c>
      <c r="L45" s="17" t="s">
        <v>194</v>
      </c>
      <c r="M45" s="21">
        <v>1</v>
      </c>
      <c r="N45" s="102"/>
      <c r="O45" s="196" t="s">
        <v>904</v>
      </c>
      <c r="P45" s="163" t="s">
        <v>903</v>
      </c>
      <c r="Q45" s="105"/>
      <c r="R45" s="214">
        <f>1/1</f>
        <v>1</v>
      </c>
      <c r="S45" s="197"/>
    </row>
    <row r="46" spans="2:19" ht="373.5" customHeight="1" x14ac:dyDescent="0.25">
      <c r="B46" s="443"/>
      <c r="C46" s="422"/>
      <c r="D46" s="423"/>
      <c r="E46" s="423"/>
      <c r="F46" s="424"/>
      <c r="G46" s="17" t="s">
        <v>290</v>
      </c>
      <c r="H46" s="7" t="s">
        <v>322</v>
      </c>
      <c r="I46" s="41">
        <v>46023</v>
      </c>
      <c r="J46" s="41" t="s">
        <v>323</v>
      </c>
      <c r="K46" s="7" t="s">
        <v>324</v>
      </c>
      <c r="L46" s="17" t="s">
        <v>101</v>
      </c>
      <c r="M46" s="17" t="s">
        <v>102</v>
      </c>
      <c r="N46" s="102"/>
      <c r="O46" s="173" t="s">
        <v>905</v>
      </c>
      <c r="P46" s="163" t="s">
        <v>906</v>
      </c>
      <c r="Q46" s="105"/>
      <c r="R46" s="172" t="s">
        <v>901</v>
      </c>
      <c r="S46" s="215" t="s">
        <v>907</v>
      </c>
    </row>
    <row r="47" spans="2:19" ht="126.75" customHeight="1" x14ac:dyDescent="0.25">
      <c r="B47" s="443"/>
      <c r="C47" s="436"/>
      <c r="D47" s="437"/>
      <c r="E47" s="437"/>
      <c r="F47" s="438"/>
      <c r="G47" s="355" t="s">
        <v>290</v>
      </c>
      <c r="H47" s="364" t="s">
        <v>325</v>
      </c>
      <c r="I47" s="41">
        <v>46023</v>
      </c>
      <c r="J47" s="41">
        <v>46027</v>
      </c>
      <c r="K47" s="521" t="s">
        <v>326</v>
      </c>
      <c r="L47" s="355" t="s">
        <v>327</v>
      </c>
      <c r="M47" s="522">
        <v>1</v>
      </c>
      <c r="N47" s="103"/>
      <c r="O47" s="502" t="s">
        <v>908</v>
      </c>
      <c r="P47" s="396" t="s">
        <v>771</v>
      </c>
      <c r="Q47" s="427"/>
      <c r="R47" s="419">
        <v>0.25</v>
      </c>
      <c r="S47" s="510" t="s">
        <v>909</v>
      </c>
    </row>
    <row r="48" spans="2:19" ht="139.5" customHeight="1" x14ac:dyDescent="0.25">
      <c r="B48" s="443"/>
      <c r="C48" s="445"/>
      <c r="D48" s="446"/>
      <c r="E48" s="446"/>
      <c r="F48" s="447"/>
      <c r="G48" s="363"/>
      <c r="H48" s="365"/>
      <c r="I48" s="41">
        <v>46028</v>
      </c>
      <c r="J48" s="41">
        <v>46117</v>
      </c>
      <c r="K48" s="521"/>
      <c r="L48" s="363"/>
      <c r="M48" s="523"/>
      <c r="N48" s="103"/>
      <c r="O48" s="503"/>
      <c r="P48" s="425"/>
      <c r="Q48" s="428"/>
      <c r="R48" s="454"/>
      <c r="S48" s="518"/>
    </row>
    <row r="49" spans="2:19" ht="141.75" customHeight="1" x14ac:dyDescent="0.25">
      <c r="B49" s="443"/>
      <c r="C49" s="445"/>
      <c r="D49" s="446"/>
      <c r="E49" s="446"/>
      <c r="F49" s="447"/>
      <c r="G49" s="363"/>
      <c r="H49" s="365"/>
      <c r="I49" s="41">
        <v>46118</v>
      </c>
      <c r="J49" s="41">
        <v>46208</v>
      </c>
      <c r="K49" s="521"/>
      <c r="L49" s="363"/>
      <c r="M49" s="523"/>
      <c r="N49" s="103"/>
      <c r="O49" s="503"/>
      <c r="P49" s="425"/>
      <c r="Q49" s="428"/>
      <c r="R49" s="454"/>
      <c r="S49" s="518"/>
    </row>
    <row r="50" spans="2:19" ht="149.25" customHeight="1" x14ac:dyDescent="0.25">
      <c r="B50" s="443"/>
      <c r="C50" s="439"/>
      <c r="D50" s="440"/>
      <c r="E50" s="440"/>
      <c r="F50" s="441"/>
      <c r="G50" s="356"/>
      <c r="H50" s="366"/>
      <c r="I50" s="41">
        <v>46209</v>
      </c>
      <c r="J50" s="41">
        <v>46300</v>
      </c>
      <c r="K50" s="364"/>
      <c r="L50" s="363"/>
      <c r="M50" s="355"/>
      <c r="N50" s="103"/>
      <c r="O50" s="504"/>
      <c r="P50" s="426"/>
      <c r="Q50" s="429"/>
      <c r="R50" s="420"/>
      <c r="S50" s="519"/>
    </row>
    <row r="51" spans="2:19" ht="17.25" thickBot="1" x14ac:dyDescent="0.3">
      <c r="B51" s="101"/>
      <c r="C51" s="77"/>
      <c r="D51" s="17"/>
      <c r="E51" s="17"/>
      <c r="F51" s="77"/>
      <c r="G51" s="77"/>
      <c r="H51" s="7"/>
      <c r="I51" s="41"/>
      <c r="J51" s="41"/>
      <c r="K51" s="7"/>
      <c r="L51" s="17"/>
      <c r="M51" s="17"/>
      <c r="N51" s="102"/>
      <c r="O51" s="108"/>
      <c r="P51" s="109"/>
      <c r="Q51" s="109"/>
      <c r="R51" s="109"/>
      <c r="S51" s="110"/>
    </row>
    <row r="52" spans="2:19" ht="21" thickBot="1" x14ac:dyDescent="0.3">
      <c r="B52" s="433" t="s">
        <v>18</v>
      </c>
      <c r="C52" s="434"/>
      <c r="D52" s="434"/>
      <c r="E52" s="434"/>
      <c r="F52" s="434"/>
      <c r="G52" s="434"/>
      <c r="H52" s="434"/>
      <c r="I52" s="434"/>
      <c r="J52" s="434"/>
      <c r="K52" s="434"/>
      <c r="L52" s="434"/>
      <c r="M52" s="435"/>
      <c r="N52" s="104">
        <f>SUM(N1:N14)</f>
        <v>0</v>
      </c>
      <c r="O52" s="111"/>
      <c r="P52" s="112"/>
      <c r="Q52" s="112"/>
      <c r="R52" s="112"/>
      <c r="S52" s="113"/>
    </row>
    <row r="53" spans="2:19" ht="99" customHeight="1" x14ac:dyDescent="0.25">
      <c r="B53" s="402"/>
      <c r="C53" s="403"/>
      <c r="D53" s="403"/>
      <c r="E53" s="403"/>
      <c r="F53" s="403"/>
      <c r="G53" s="403"/>
      <c r="H53" s="403"/>
      <c r="I53" s="403"/>
      <c r="J53" s="403"/>
      <c r="K53" s="403"/>
      <c r="L53" s="403"/>
      <c r="M53" s="403"/>
      <c r="N53" s="404"/>
    </row>
    <row r="54" spans="2:19" ht="21" x14ac:dyDescent="0.25">
      <c r="B54" s="381" t="s">
        <v>19</v>
      </c>
      <c r="C54" s="382"/>
      <c r="D54" s="382"/>
      <c r="E54" s="382"/>
      <c r="F54" s="382"/>
      <c r="G54" s="382"/>
      <c r="H54" s="382" t="s">
        <v>20</v>
      </c>
      <c r="I54" s="382"/>
      <c r="J54" s="382"/>
      <c r="K54" s="382" t="s">
        <v>21</v>
      </c>
      <c r="L54" s="382"/>
      <c r="M54" s="382"/>
      <c r="N54" s="383"/>
    </row>
    <row r="55" spans="2:19" ht="17.25" thickBot="1" x14ac:dyDescent="0.3">
      <c r="B55" s="370" t="s">
        <v>328</v>
      </c>
      <c r="C55" s="371"/>
      <c r="D55" s="371"/>
      <c r="E55" s="371"/>
      <c r="F55" s="371"/>
      <c r="G55" s="371"/>
      <c r="H55" s="371" t="s">
        <v>197</v>
      </c>
      <c r="I55" s="371"/>
      <c r="J55" s="371"/>
      <c r="K55" s="371" t="s">
        <v>104</v>
      </c>
      <c r="L55" s="371"/>
      <c r="M55" s="371"/>
      <c r="N55" s="401"/>
    </row>
  </sheetData>
  <mergeCells count="109">
    <mergeCell ref="M5:N5"/>
    <mergeCell ref="B7:H7"/>
    <mergeCell ref="I7:N7"/>
    <mergeCell ref="B8:H8"/>
    <mergeCell ref="I8:N8"/>
    <mergeCell ref="B9:H9"/>
    <mergeCell ref="I9:N9"/>
    <mergeCell ref="B2:F5"/>
    <mergeCell ref="G2:N2"/>
    <mergeCell ref="G3:N3"/>
    <mergeCell ref="G4:H4"/>
    <mergeCell ref="I4:J4"/>
    <mergeCell ref="K4:L4"/>
    <mergeCell ref="M4:N4"/>
    <mergeCell ref="G5:H5"/>
    <mergeCell ref="I5:J5"/>
    <mergeCell ref="K5:L5"/>
    <mergeCell ref="N12:N13"/>
    <mergeCell ref="B14:B17"/>
    <mergeCell ref="C14:C17"/>
    <mergeCell ref="D14:D17"/>
    <mergeCell ref="E14:E17"/>
    <mergeCell ref="F14:F15"/>
    <mergeCell ref="G14:G15"/>
    <mergeCell ref="F16:F17"/>
    <mergeCell ref="B10:H10"/>
    <mergeCell ref="I10:N10"/>
    <mergeCell ref="B11:H11"/>
    <mergeCell ref="I11:N11"/>
    <mergeCell ref="B12:B13"/>
    <mergeCell ref="C12:F12"/>
    <mergeCell ref="G12:G13"/>
    <mergeCell ref="H12:H13"/>
    <mergeCell ref="I12:J12"/>
    <mergeCell ref="K12:K13"/>
    <mergeCell ref="G16:G17"/>
    <mergeCell ref="L16:L17"/>
    <mergeCell ref="M16:M17"/>
    <mergeCell ref="B18:B21"/>
    <mergeCell ref="C18:C20"/>
    <mergeCell ref="D18:D20"/>
    <mergeCell ref="G18:G20"/>
    <mergeCell ref="C21:F21"/>
    <mergeCell ref="L12:L13"/>
    <mergeCell ref="M12:M13"/>
    <mergeCell ref="C22:F22"/>
    <mergeCell ref="B23:B24"/>
    <mergeCell ref="C23:F24"/>
    <mergeCell ref="G23:G24"/>
    <mergeCell ref="K23:K24"/>
    <mergeCell ref="L23:L24"/>
    <mergeCell ref="C31:F31"/>
    <mergeCell ref="C32:F43"/>
    <mergeCell ref="G32:G43"/>
    <mergeCell ref="H32:H43"/>
    <mergeCell ref="K32:K43"/>
    <mergeCell ref="L32:L43"/>
    <mergeCell ref="M23:M24"/>
    <mergeCell ref="B25:B50"/>
    <mergeCell ref="C25:F25"/>
    <mergeCell ref="C26:F29"/>
    <mergeCell ref="G26:G29"/>
    <mergeCell ref="H26:H29"/>
    <mergeCell ref="K26:K29"/>
    <mergeCell ref="L26:L29"/>
    <mergeCell ref="M26:M29"/>
    <mergeCell ref="C30:F30"/>
    <mergeCell ref="C46:F46"/>
    <mergeCell ref="M32:M43"/>
    <mergeCell ref="C44:F44"/>
    <mergeCell ref="C45:F45"/>
    <mergeCell ref="K47:K50"/>
    <mergeCell ref="L47:L50"/>
    <mergeCell ref="M47:M50"/>
    <mergeCell ref="B55:G55"/>
    <mergeCell ref="H55:J55"/>
    <mergeCell ref="K55:N55"/>
    <mergeCell ref="B52:M52"/>
    <mergeCell ref="B53:N53"/>
    <mergeCell ref="B54:G54"/>
    <mergeCell ref="H54:J54"/>
    <mergeCell ref="K54:N54"/>
    <mergeCell ref="S47:S50"/>
    <mergeCell ref="C47:F50"/>
    <mergeCell ref="G47:G50"/>
    <mergeCell ref="H47:H50"/>
    <mergeCell ref="O12:O13"/>
    <mergeCell ref="P12:P13"/>
    <mergeCell ref="Q12:Q13"/>
    <mergeCell ref="R12:R13"/>
    <mergeCell ref="S12:S13"/>
    <mergeCell ref="O26:O29"/>
    <mergeCell ref="P26:P29"/>
    <mergeCell ref="R26:R29"/>
    <mergeCell ref="O47:O50"/>
    <mergeCell ref="P47:P50"/>
    <mergeCell ref="R47:R50"/>
    <mergeCell ref="Q47:Q50"/>
    <mergeCell ref="P16:P17"/>
    <mergeCell ref="R16:R17"/>
    <mergeCell ref="S16:S17"/>
    <mergeCell ref="O23:O24"/>
    <mergeCell ref="P23:P24"/>
    <mergeCell ref="R23:R24"/>
    <mergeCell ref="S23:S24"/>
    <mergeCell ref="S26:S29"/>
    <mergeCell ref="P32:P43"/>
    <mergeCell ref="R32:R43"/>
    <mergeCell ref="S32:S43"/>
  </mergeCells>
  <phoneticPr fontId="13" type="noConversion"/>
  <conditionalFormatting sqref="J14:J225">
    <cfRule type="expression" dxfId="35" priority="1">
      <formula>AND(TODAY()&gt;=I14,TODAY()&gt;J14)</formula>
    </cfRule>
    <cfRule type="expression" dxfId="34" priority="2">
      <formula>AND(TODAY()&gt;=I14,TODAY()&lt;=J14,J14-TODAY()&lt;=30)</formula>
    </cfRule>
    <cfRule type="expression" dxfId="33" priority="3">
      <formula>_xludf.AND(_xludf.TODAY()&gt;=I14, _xludf.TODAY()&lt;=J14-3)</formula>
    </cfRule>
  </conditionalFormatting>
  <hyperlinks>
    <hyperlink ref="P26" r:id="rId1" xr:uid="{F6EF86C3-E4A0-4BB0-A6FA-F8B9F82BD2B4}"/>
    <hyperlink ref="P47" r:id="rId2" xr:uid="{3D98F0DE-496D-46C9-A95E-F8DFDD4F6D5E}"/>
    <hyperlink ref="P18" r:id="rId3" xr:uid="{AE9BFE84-DFDF-4C36-82D3-8D1D3C0B888E}"/>
    <hyperlink ref="P14" r:id="rId4" xr:uid="{068B11C3-F83A-45BF-9BB1-D674459D887F}"/>
    <hyperlink ref="P16" r:id="rId5" xr:uid="{6745F7A7-65F0-404F-AEFC-39D16EF974D8}"/>
    <hyperlink ref="P23" r:id="rId6" xr:uid="{BE030F4F-B779-4A81-BD13-9233E20BBBCA}"/>
    <hyperlink ref="P25" r:id="rId7" xr:uid="{FCC90907-C012-4A9F-9DCE-53E57B8A1CFE}"/>
    <hyperlink ref="P32" r:id="rId8" xr:uid="{E91A0F04-D501-4C06-9969-3E6A965B8369}"/>
    <hyperlink ref="P44" r:id="rId9" xr:uid="{5C6A9077-C753-4431-8966-72FBEA4AA192}"/>
    <hyperlink ref="P45" r:id="rId10" xr:uid="{34E4CDE0-AEC3-4673-9182-89EBE54E95F8}"/>
  </hyperlinks>
  <pageMargins left="0.7" right="0.7" top="0.75" bottom="0.75" header="0.3" footer="0.3"/>
  <drawing r:id="rId11"/>
  <legacyDrawing r:id="rId1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349AC-D173-40BA-9CFC-930143587CAD}">
  <dimension ref="B1:HE44"/>
  <sheetViews>
    <sheetView topLeftCell="E8" zoomScale="80" zoomScaleNormal="80" workbookViewId="0">
      <selection activeCell="O13" sqref="O13"/>
    </sheetView>
  </sheetViews>
  <sheetFormatPr baseColWidth="10" defaultRowHeight="16.5" x14ac:dyDescent="0.4"/>
  <cols>
    <col min="1" max="1" width="2.85546875" style="3" customWidth="1"/>
    <col min="2" max="2" width="24.85546875" style="3" customWidth="1"/>
    <col min="3" max="7" width="17.28515625" style="3" customWidth="1"/>
    <col min="8" max="8" width="51.5703125" style="3" customWidth="1"/>
    <col min="9" max="9" width="16.7109375" style="3" customWidth="1"/>
    <col min="10" max="10" width="17" style="3" customWidth="1"/>
    <col min="11" max="11" width="30.28515625" style="3" customWidth="1"/>
    <col min="12" max="12" width="26.140625" style="3" customWidth="1"/>
    <col min="13" max="13" width="15.7109375" style="3" customWidth="1"/>
    <col min="14" max="14" width="22.7109375" style="8" hidden="1" customWidth="1"/>
    <col min="15" max="15" width="53.140625" style="3" customWidth="1"/>
    <col min="16" max="16" width="34.140625" style="3" customWidth="1"/>
    <col min="17" max="17" width="22.85546875" style="3" hidden="1" customWidth="1"/>
    <col min="18" max="18" width="22" style="3" customWidth="1"/>
    <col min="19" max="19" width="56.85546875" style="3" customWidth="1"/>
    <col min="20" max="257" width="11.42578125" style="3"/>
    <col min="258" max="262" width="17.28515625" style="3" customWidth="1"/>
    <col min="263" max="263" width="59.28515625" style="3" customWidth="1"/>
    <col min="264" max="264" width="16.7109375" style="3" customWidth="1"/>
    <col min="265" max="265" width="17" style="3" customWidth="1"/>
    <col min="266" max="266" width="17.7109375" style="3" customWidth="1"/>
    <col min="267" max="267" width="13.5703125" style="3" customWidth="1"/>
    <col min="268" max="268" width="16.5703125" style="3" customWidth="1"/>
    <col min="269" max="269" width="13.28515625" style="3" customWidth="1"/>
    <col min="270" max="270" width="17.140625" style="3" customWidth="1"/>
    <col min="271" max="513" width="11.42578125" style="3"/>
    <col min="514" max="518" width="17.28515625" style="3" customWidth="1"/>
    <col min="519" max="519" width="59.28515625" style="3" customWidth="1"/>
    <col min="520" max="520" width="16.7109375" style="3" customWidth="1"/>
    <col min="521" max="521" width="17" style="3" customWidth="1"/>
    <col min="522" max="522" width="17.7109375" style="3" customWidth="1"/>
    <col min="523" max="523" width="13.5703125" style="3" customWidth="1"/>
    <col min="524" max="524" width="16.5703125" style="3" customWidth="1"/>
    <col min="525" max="525" width="13.28515625" style="3" customWidth="1"/>
    <col min="526" max="526" width="17.140625" style="3" customWidth="1"/>
    <col min="527" max="769" width="11.42578125" style="3"/>
    <col min="770" max="774" width="17.28515625" style="3" customWidth="1"/>
    <col min="775" max="775" width="59.28515625" style="3" customWidth="1"/>
    <col min="776" max="776" width="16.7109375" style="3" customWidth="1"/>
    <col min="777" max="777" width="17" style="3" customWidth="1"/>
    <col min="778" max="778" width="17.7109375" style="3" customWidth="1"/>
    <col min="779" max="779" width="13.5703125" style="3" customWidth="1"/>
    <col min="780" max="780" width="16.5703125" style="3" customWidth="1"/>
    <col min="781" max="781" width="13.28515625" style="3" customWidth="1"/>
    <col min="782" max="782" width="17.140625" style="3" customWidth="1"/>
    <col min="783" max="1025" width="11.42578125" style="3"/>
    <col min="1026" max="1030" width="17.28515625" style="3" customWidth="1"/>
    <col min="1031" max="1031" width="59.28515625" style="3" customWidth="1"/>
    <col min="1032" max="1032" width="16.7109375" style="3" customWidth="1"/>
    <col min="1033" max="1033" width="17" style="3" customWidth="1"/>
    <col min="1034" max="1034" width="17.7109375" style="3" customWidth="1"/>
    <col min="1035" max="1035" width="13.5703125" style="3" customWidth="1"/>
    <col min="1036" max="1036" width="16.5703125" style="3" customWidth="1"/>
    <col min="1037" max="1037" width="13.28515625" style="3" customWidth="1"/>
    <col min="1038" max="1038" width="17.140625" style="3" customWidth="1"/>
    <col min="1039" max="1281" width="11.42578125" style="3"/>
    <col min="1282" max="1286" width="17.28515625" style="3" customWidth="1"/>
    <col min="1287" max="1287" width="59.28515625" style="3" customWidth="1"/>
    <col min="1288" max="1288" width="16.7109375" style="3" customWidth="1"/>
    <col min="1289" max="1289" width="17" style="3" customWidth="1"/>
    <col min="1290" max="1290" width="17.7109375" style="3" customWidth="1"/>
    <col min="1291" max="1291" width="13.5703125" style="3" customWidth="1"/>
    <col min="1292" max="1292" width="16.5703125" style="3" customWidth="1"/>
    <col min="1293" max="1293" width="13.28515625" style="3" customWidth="1"/>
    <col min="1294" max="1294" width="17.140625" style="3" customWidth="1"/>
    <col min="1295" max="1537" width="11.42578125" style="3"/>
    <col min="1538" max="1542" width="17.28515625" style="3" customWidth="1"/>
    <col min="1543" max="1543" width="59.28515625" style="3" customWidth="1"/>
    <col min="1544" max="1544" width="16.7109375" style="3" customWidth="1"/>
    <col min="1545" max="1545" width="17" style="3" customWidth="1"/>
    <col min="1546" max="1546" width="17.7109375" style="3" customWidth="1"/>
    <col min="1547" max="1547" width="13.5703125" style="3" customWidth="1"/>
    <col min="1548" max="1548" width="16.5703125" style="3" customWidth="1"/>
    <col min="1549" max="1549" width="13.28515625" style="3" customWidth="1"/>
    <col min="1550" max="1550" width="17.140625" style="3" customWidth="1"/>
    <col min="1551" max="1793" width="11.42578125" style="3"/>
    <col min="1794" max="1798" width="17.28515625" style="3" customWidth="1"/>
    <col min="1799" max="1799" width="59.28515625" style="3" customWidth="1"/>
    <col min="1800" max="1800" width="16.7109375" style="3" customWidth="1"/>
    <col min="1801" max="1801" width="17" style="3" customWidth="1"/>
    <col min="1802" max="1802" width="17.7109375" style="3" customWidth="1"/>
    <col min="1803" max="1803" width="13.5703125" style="3" customWidth="1"/>
    <col min="1804" max="1804" width="16.5703125" style="3" customWidth="1"/>
    <col min="1805" max="1805" width="13.28515625" style="3" customWidth="1"/>
    <col min="1806" max="1806" width="17.140625" style="3" customWidth="1"/>
    <col min="1807" max="2049" width="11.42578125" style="3"/>
    <col min="2050" max="2054" width="17.28515625" style="3" customWidth="1"/>
    <col min="2055" max="2055" width="59.28515625" style="3" customWidth="1"/>
    <col min="2056" max="2056" width="16.7109375" style="3" customWidth="1"/>
    <col min="2057" max="2057" width="17" style="3" customWidth="1"/>
    <col min="2058" max="2058" width="17.7109375" style="3" customWidth="1"/>
    <col min="2059" max="2059" width="13.5703125" style="3" customWidth="1"/>
    <col min="2060" max="2060" width="16.5703125" style="3" customWidth="1"/>
    <col min="2061" max="2061" width="13.28515625" style="3" customWidth="1"/>
    <col min="2062" max="2062" width="17.140625" style="3" customWidth="1"/>
    <col min="2063" max="2305" width="11.42578125" style="3"/>
    <col min="2306" max="2310" width="17.28515625" style="3" customWidth="1"/>
    <col min="2311" max="2311" width="59.28515625" style="3" customWidth="1"/>
    <col min="2312" max="2312" width="16.7109375" style="3" customWidth="1"/>
    <col min="2313" max="2313" width="17" style="3" customWidth="1"/>
    <col min="2314" max="2314" width="17.7109375" style="3" customWidth="1"/>
    <col min="2315" max="2315" width="13.5703125" style="3" customWidth="1"/>
    <col min="2316" max="2316" width="16.5703125" style="3" customWidth="1"/>
    <col min="2317" max="2317" width="13.28515625" style="3" customWidth="1"/>
    <col min="2318" max="2318" width="17.140625" style="3" customWidth="1"/>
    <col min="2319" max="2561" width="11.42578125" style="3"/>
    <col min="2562" max="2566" width="17.28515625" style="3" customWidth="1"/>
    <col min="2567" max="2567" width="59.28515625" style="3" customWidth="1"/>
    <col min="2568" max="2568" width="16.7109375" style="3" customWidth="1"/>
    <col min="2569" max="2569" width="17" style="3" customWidth="1"/>
    <col min="2570" max="2570" width="17.7109375" style="3" customWidth="1"/>
    <col min="2571" max="2571" width="13.5703125" style="3" customWidth="1"/>
    <col min="2572" max="2572" width="16.5703125" style="3" customWidth="1"/>
    <col min="2573" max="2573" width="13.28515625" style="3" customWidth="1"/>
    <col min="2574" max="2574" width="17.140625" style="3" customWidth="1"/>
    <col min="2575" max="2817" width="11.42578125" style="3"/>
    <col min="2818" max="2822" width="17.28515625" style="3" customWidth="1"/>
    <col min="2823" max="2823" width="59.28515625" style="3" customWidth="1"/>
    <col min="2824" max="2824" width="16.7109375" style="3" customWidth="1"/>
    <col min="2825" max="2825" width="17" style="3" customWidth="1"/>
    <col min="2826" max="2826" width="17.7109375" style="3" customWidth="1"/>
    <col min="2827" max="2827" width="13.5703125" style="3" customWidth="1"/>
    <col min="2828" max="2828" width="16.5703125" style="3" customWidth="1"/>
    <col min="2829" max="2829" width="13.28515625" style="3" customWidth="1"/>
    <col min="2830" max="2830" width="17.140625" style="3" customWidth="1"/>
    <col min="2831" max="3073" width="11.42578125" style="3"/>
    <col min="3074" max="3078" width="17.28515625" style="3" customWidth="1"/>
    <col min="3079" max="3079" width="59.28515625" style="3" customWidth="1"/>
    <col min="3080" max="3080" width="16.7109375" style="3" customWidth="1"/>
    <col min="3081" max="3081" width="17" style="3" customWidth="1"/>
    <col min="3082" max="3082" width="17.7109375" style="3" customWidth="1"/>
    <col min="3083" max="3083" width="13.5703125" style="3" customWidth="1"/>
    <col min="3084" max="3084" width="16.5703125" style="3" customWidth="1"/>
    <col min="3085" max="3085" width="13.28515625" style="3" customWidth="1"/>
    <col min="3086" max="3086" width="17.140625" style="3" customWidth="1"/>
    <col min="3087" max="3329" width="11.42578125" style="3"/>
    <col min="3330" max="3334" width="17.28515625" style="3" customWidth="1"/>
    <col min="3335" max="3335" width="59.28515625" style="3" customWidth="1"/>
    <col min="3336" max="3336" width="16.7109375" style="3" customWidth="1"/>
    <col min="3337" max="3337" width="17" style="3" customWidth="1"/>
    <col min="3338" max="3338" width="17.7109375" style="3" customWidth="1"/>
    <col min="3339" max="3339" width="13.5703125" style="3" customWidth="1"/>
    <col min="3340" max="3340" width="16.5703125" style="3" customWidth="1"/>
    <col min="3341" max="3341" width="13.28515625" style="3" customWidth="1"/>
    <col min="3342" max="3342" width="17.140625" style="3" customWidth="1"/>
    <col min="3343" max="3585" width="11.42578125" style="3"/>
    <col min="3586" max="3590" width="17.28515625" style="3" customWidth="1"/>
    <col min="3591" max="3591" width="59.28515625" style="3" customWidth="1"/>
    <col min="3592" max="3592" width="16.7109375" style="3" customWidth="1"/>
    <col min="3593" max="3593" width="17" style="3" customWidth="1"/>
    <col min="3594" max="3594" width="17.7109375" style="3" customWidth="1"/>
    <col min="3595" max="3595" width="13.5703125" style="3" customWidth="1"/>
    <col min="3596" max="3596" width="16.5703125" style="3" customWidth="1"/>
    <col min="3597" max="3597" width="13.28515625" style="3" customWidth="1"/>
    <col min="3598" max="3598" width="17.140625" style="3" customWidth="1"/>
    <col min="3599" max="3841" width="11.42578125" style="3"/>
    <col min="3842" max="3846" width="17.28515625" style="3" customWidth="1"/>
    <col min="3847" max="3847" width="59.28515625" style="3" customWidth="1"/>
    <col min="3848" max="3848" width="16.7109375" style="3" customWidth="1"/>
    <col min="3849" max="3849" width="17" style="3" customWidth="1"/>
    <col min="3850" max="3850" width="17.7109375" style="3" customWidth="1"/>
    <col min="3851" max="3851" width="13.5703125" style="3" customWidth="1"/>
    <col min="3852" max="3852" width="16.5703125" style="3" customWidth="1"/>
    <col min="3853" max="3853" width="13.28515625" style="3" customWidth="1"/>
    <col min="3854" max="3854" width="17.140625" style="3" customWidth="1"/>
    <col min="3855" max="4097" width="11.42578125" style="3"/>
    <col min="4098" max="4102" width="17.28515625" style="3" customWidth="1"/>
    <col min="4103" max="4103" width="59.28515625" style="3" customWidth="1"/>
    <col min="4104" max="4104" width="16.7109375" style="3" customWidth="1"/>
    <col min="4105" max="4105" width="17" style="3" customWidth="1"/>
    <col min="4106" max="4106" width="17.7109375" style="3" customWidth="1"/>
    <col min="4107" max="4107" width="13.5703125" style="3" customWidth="1"/>
    <col min="4108" max="4108" width="16.5703125" style="3" customWidth="1"/>
    <col min="4109" max="4109" width="13.28515625" style="3" customWidth="1"/>
    <col min="4110" max="4110" width="17.140625" style="3" customWidth="1"/>
    <col min="4111" max="4353" width="11.42578125" style="3"/>
    <col min="4354" max="4358" width="17.28515625" style="3" customWidth="1"/>
    <col min="4359" max="4359" width="59.28515625" style="3" customWidth="1"/>
    <col min="4360" max="4360" width="16.7109375" style="3" customWidth="1"/>
    <col min="4361" max="4361" width="17" style="3" customWidth="1"/>
    <col min="4362" max="4362" width="17.7109375" style="3" customWidth="1"/>
    <col min="4363" max="4363" width="13.5703125" style="3" customWidth="1"/>
    <col min="4364" max="4364" width="16.5703125" style="3" customWidth="1"/>
    <col min="4365" max="4365" width="13.28515625" style="3" customWidth="1"/>
    <col min="4366" max="4366" width="17.140625" style="3" customWidth="1"/>
    <col min="4367" max="4609" width="11.42578125" style="3"/>
    <col min="4610" max="4614" width="17.28515625" style="3" customWidth="1"/>
    <col min="4615" max="4615" width="59.28515625" style="3" customWidth="1"/>
    <col min="4616" max="4616" width="16.7109375" style="3" customWidth="1"/>
    <col min="4617" max="4617" width="17" style="3" customWidth="1"/>
    <col min="4618" max="4618" width="17.7109375" style="3" customWidth="1"/>
    <col min="4619" max="4619" width="13.5703125" style="3" customWidth="1"/>
    <col min="4620" max="4620" width="16.5703125" style="3" customWidth="1"/>
    <col min="4621" max="4621" width="13.28515625" style="3" customWidth="1"/>
    <col min="4622" max="4622" width="17.140625" style="3" customWidth="1"/>
    <col min="4623" max="4865" width="11.42578125" style="3"/>
    <col min="4866" max="4870" width="17.28515625" style="3" customWidth="1"/>
    <col min="4871" max="4871" width="59.28515625" style="3" customWidth="1"/>
    <col min="4872" max="4872" width="16.7109375" style="3" customWidth="1"/>
    <col min="4873" max="4873" width="17" style="3" customWidth="1"/>
    <col min="4874" max="4874" width="17.7109375" style="3" customWidth="1"/>
    <col min="4875" max="4875" width="13.5703125" style="3" customWidth="1"/>
    <col min="4876" max="4876" width="16.5703125" style="3" customWidth="1"/>
    <col min="4877" max="4877" width="13.28515625" style="3" customWidth="1"/>
    <col min="4878" max="4878" width="17.140625" style="3" customWidth="1"/>
    <col min="4879" max="5121" width="11.42578125" style="3"/>
    <col min="5122" max="5126" width="17.28515625" style="3" customWidth="1"/>
    <col min="5127" max="5127" width="59.28515625" style="3" customWidth="1"/>
    <col min="5128" max="5128" width="16.7109375" style="3" customWidth="1"/>
    <col min="5129" max="5129" width="17" style="3" customWidth="1"/>
    <col min="5130" max="5130" width="17.7109375" style="3" customWidth="1"/>
    <col min="5131" max="5131" width="13.5703125" style="3" customWidth="1"/>
    <col min="5132" max="5132" width="16.5703125" style="3" customWidth="1"/>
    <col min="5133" max="5133" width="13.28515625" style="3" customWidth="1"/>
    <col min="5134" max="5134" width="17.140625" style="3" customWidth="1"/>
    <col min="5135" max="5377" width="11.42578125" style="3"/>
    <col min="5378" max="5382" width="17.28515625" style="3" customWidth="1"/>
    <col min="5383" max="5383" width="59.28515625" style="3" customWidth="1"/>
    <col min="5384" max="5384" width="16.7109375" style="3" customWidth="1"/>
    <col min="5385" max="5385" width="17" style="3" customWidth="1"/>
    <col min="5386" max="5386" width="17.7109375" style="3" customWidth="1"/>
    <col min="5387" max="5387" width="13.5703125" style="3" customWidth="1"/>
    <col min="5388" max="5388" width="16.5703125" style="3" customWidth="1"/>
    <col min="5389" max="5389" width="13.28515625" style="3" customWidth="1"/>
    <col min="5390" max="5390" width="17.140625" style="3" customWidth="1"/>
    <col min="5391" max="5633" width="11.42578125" style="3"/>
    <col min="5634" max="5638" width="17.28515625" style="3" customWidth="1"/>
    <col min="5639" max="5639" width="59.28515625" style="3" customWidth="1"/>
    <col min="5640" max="5640" width="16.7109375" style="3" customWidth="1"/>
    <col min="5641" max="5641" width="17" style="3" customWidth="1"/>
    <col min="5642" max="5642" width="17.7109375" style="3" customWidth="1"/>
    <col min="5643" max="5643" width="13.5703125" style="3" customWidth="1"/>
    <col min="5644" max="5644" width="16.5703125" style="3" customWidth="1"/>
    <col min="5645" max="5645" width="13.28515625" style="3" customWidth="1"/>
    <col min="5646" max="5646" width="17.140625" style="3" customWidth="1"/>
    <col min="5647" max="5889" width="11.42578125" style="3"/>
    <col min="5890" max="5894" width="17.28515625" style="3" customWidth="1"/>
    <col min="5895" max="5895" width="59.28515625" style="3" customWidth="1"/>
    <col min="5896" max="5896" width="16.7109375" style="3" customWidth="1"/>
    <col min="5897" max="5897" width="17" style="3" customWidth="1"/>
    <col min="5898" max="5898" width="17.7109375" style="3" customWidth="1"/>
    <col min="5899" max="5899" width="13.5703125" style="3" customWidth="1"/>
    <col min="5900" max="5900" width="16.5703125" style="3" customWidth="1"/>
    <col min="5901" max="5901" width="13.28515625" style="3" customWidth="1"/>
    <col min="5902" max="5902" width="17.140625" style="3" customWidth="1"/>
    <col min="5903" max="6145" width="11.42578125" style="3"/>
    <col min="6146" max="6150" width="17.28515625" style="3" customWidth="1"/>
    <col min="6151" max="6151" width="59.28515625" style="3" customWidth="1"/>
    <col min="6152" max="6152" width="16.7109375" style="3" customWidth="1"/>
    <col min="6153" max="6153" width="17" style="3" customWidth="1"/>
    <col min="6154" max="6154" width="17.7109375" style="3" customWidth="1"/>
    <col min="6155" max="6155" width="13.5703125" style="3" customWidth="1"/>
    <col min="6156" max="6156" width="16.5703125" style="3" customWidth="1"/>
    <col min="6157" max="6157" width="13.28515625" style="3" customWidth="1"/>
    <col min="6158" max="6158" width="17.140625" style="3" customWidth="1"/>
    <col min="6159" max="6401" width="11.42578125" style="3"/>
    <col min="6402" max="6406" width="17.28515625" style="3" customWidth="1"/>
    <col min="6407" max="6407" width="59.28515625" style="3" customWidth="1"/>
    <col min="6408" max="6408" width="16.7109375" style="3" customWidth="1"/>
    <col min="6409" max="6409" width="17" style="3" customWidth="1"/>
    <col min="6410" max="6410" width="17.7109375" style="3" customWidth="1"/>
    <col min="6411" max="6411" width="13.5703125" style="3" customWidth="1"/>
    <col min="6412" max="6412" width="16.5703125" style="3" customWidth="1"/>
    <col min="6413" max="6413" width="13.28515625" style="3" customWidth="1"/>
    <col min="6414" max="6414" width="17.140625" style="3" customWidth="1"/>
    <col min="6415" max="6657" width="11.42578125" style="3"/>
    <col min="6658" max="6662" width="17.28515625" style="3" customWidth="1"/>
    <col min="6663" max="6663" width="59.28515625" style="3" customWidth="1"/>
    <col min="6664" max="6664" width="16.7109375" style="3" customWidth="1"/>
    <col min="6665" max="6665" width="17" style="3" customWidth="1"/>
    <col min="6666" max="6666" width="17.7109375" style="3" customWidth="1"/>
    <col min="6667" max="6667" width="13.5703125" style="3" customWidth="1"/>
    <col min="6668" max="6668" width="16.5703125" style="3" customWidth="1"/>
    <col min="6669" max="6669" width="13.28515625" style="3" customWidth="1"/>
    <col min="6670" max="6670" width="17.140625" style="3" customWidth="1"/>
    <col min="6671" max="6913" width="11.42578125" style="3"/>
    <col min="6914" max="6918" width="17.28515625" style="3" customWidth="1"/>
    <col min="6919" max="6919" width="59.28515625" style="3" customWidth="1"/>
    <col min="6920" max="6920" width="16.7109375" style="3" customWidth="1"/>
    <col min="6921" max="6921" width="17" style="3" customWidth="1"/>
    <col min="6922" max="6922" width="17.7109375" style="3" customWidth="1"/>
    <col min="6923" max="6923" width="13.5703125" style="3" customWidth="1"/>
    <col min="6924" max="6924" width="16.5703125" style="3" customWidth="1"/>
    <col min="6925" max="6925" width="13.28515625" style="3" customWidth="1"/>
    <col min="6926" max="6926" width="17.140625" style="3" customWidth="1"/>
    <col min="6927" max="7169" width="11.42578125" style="3"/>
    <col min="7170" max="7174" width="17.28515625" style="3" customWidth="1"/>
    <col min="7175" max="7175" width="59.28515625" style="3" customWidth="1"/>
    <col min="7176" max="7176" width="16.7109375" style="3" customWidth="1"/>
    <col min="7177" max="7177" width="17" style="3" customWidth="1"/>
    <col min="7178" max="7178" width="17.7109375" style="3" customWidth="1"/>
    <col min="7179" max="7179" width="13.5703125" style="3" customWidth="1"/>
    <col min="7180" max="7180" width="16.5703125" style="3" customWidth="1"/>
    <col min="7181" max="7181" width="13.28515625" style="3" customWidth="1"/>
    <col min="7182" max="7182" width="17.140625" style="3" customWidth="1"/>
    <col min="7183" max="7425" width="11.42578125" style="3"/>
    <col min="7426" max="7430" width="17.28515625" style="3" customWidth="1"/>
    <col min="7431" max="7431" width="59.28515625" style="3" customWidth="1"/>
    <col min="7432" max="7432" width="16.7109375" style="3" customWidth="1"/>
    <col min="7433" max="7433" width="17" style="3" customWidth="1"/>
    <col min="7434" max="7434" width="17.7109375" style="3" customWidth="1"/>
    <col min="7435" max="7435" width="13.5703125" style="3" customWidth="1"/>
    <col min="7436" max="7436" width="16.5703125" style="3" customWidth="1"/>
    <col min="7437" max="7437" width="13.28515625" style="3" customWidth="1"/>
    <col min="7438" max="7438" width="17.140625" style="3" customWidth="1"/>
    <col min="7439" max="7681" width="11.42578125" style="3"/>
    <col min="7682" max="7686" width="17.28515625" style="3" customWidth="1"/>
    <col min="7687" max="7687" width="59.28515625" style="3" customWidth="1"/>
    <col min="7688" max="7688" width="16.7109375" style="3" customWidth="1"/>
    <col min="7689" max="7689" width="17" style="3" customWidth="1"/>
    <col min="7690" max="7690" width="17.7109375" style="3" customWidth="1"/>
    <col min="7691" max="7691" width="13.5703125" style="3" customWidth="1"/>
    <col min="7692" max="7692" width="16.5703125" style="3" customWidth="1"/>
    <col min="7693" max="7693" width="13.28515625" style="3" customWidth="1"/>
    <col min="7694" max="7694" width="17.140625" style="3" customWidth="1"/>
    <col min="7695" max="7937" width="11.42578125" style="3"/>
    <col min="7938" max="7942" width="17.28515625" style="3" customWidth="1"/>
    <col min="7943" max="7943" width="59.28515625" style="3" customWidth="1"/>
    <col min="7944" max="7944" width="16.7109375" style="3" customWidth="1"/>
    <col min="7945" max="7945" width="17" style="3" customWidth="1"/>
    <col min="7946" max="7946" width="17.7109375" style="3" customWidth="1"/>
    <col min="7947" max="7947" width="13.5703125" style="3" customWidth="1"/>
    <col min="7948" max="7948" width="16.5703125" style="3" customWidth="1"/>
    <col min="7949" max="7949" width="13.28515625" style="3" customWidth="1"/>
    <col min="7950" max="7950" width="17.140625" style="3" customWidth="1"/>
    <col min="7951" max="8193" width="11.42578125" style="3"/>
    <col min="8194" max="8198" width="17.28515625" style="3" customWidth="1"/>
    <col min="8199" max="8199" width="59.28515625" style="3" customWidth="1"/>
    <col min="8200" max="8200" width="16.7109375" style="3" customWidth="1"/>
    <col min="8201" max="8201" width="17" style="3" customWidth="1"/>
    <col min="8202" max="8202" width="17.7109375" style="3" customWidth="1"/>
    <col min="8203" max="8203" width="13.5703125" style="3" customWidth="1"/>
    <col min="8204" max="8204" width="16.5703125" style="3" customWidth="1"/>
    <col min="8205" max="8205" width="13.28515625" style="3" customWidth="1"/>
    <col min="8206" max="8206" width="17.140625" style="3" customWidth="1"/>
    <col min="8207" max="8449" width="11.42578125" style="3"/>
    <col min="8450" max="8454" width="17.28515625" style="3" customWidth="1"/>
    <col min="8455" max="8455" width="59.28515625" style="3" customWidth="1"/>
    <col min="8456" max="8456" width="16.7109375" style="3" customWidth="1"/>
    <col min="8457" max="8457" width="17" style="3" customWidth="1"/>
    <col min="8458" max="8458" width="17.7109375" style="3" customWidth="1"/>
    <col min="8459" max="8459" width="13.5703125" style="3" customWidth="1"/>
    <col min="8460" max="8460" width="16.5703125" style="3" customWidth="1"/>
    <col min="8461" max="8461" width="13.28515625" style="3" customWidth="1"/>
    <col min="8462" max="8462" width="17.140625" style="3" customWidth="1"/>
    <col min="8463" max="8705" width="11.42578125" style="3"/>
    <col min="8706" max="8710" width="17.28515625" style="3" customWidth="1"/>
    <col min="8711" max="8711" width="59.28515625" style="3" customWidth="1"/>
    <col min="8712" max="8712" width="16.7109375" style="3" customWidth="1"/>
    <col min="8713" max="8713" width="17" style="3" customWidth="1"/>
    <col min="8714" max="8714" width="17.7109375" style="3" customWidth="1"/>
    <col min="8715" max="8715" width="13.5703125" style="3" customWidth="1"/>
    <col min="8716" max="8716" width="16.5703125" style="3" customWidth="1"/>
    <col min="8717" max="8717" width="13.28515625" style="3" customWidth="1"/>
    <col min="8718" max="8718" width="17.140625" style="3" customWidth="1"/>
    <col min="8719" max="8961" width="11.42578125" style="3"/>
    <col min="8962" max="8966" width="17.28515625" style="3" customWidth="1"/>
    <col min="8967" max="8967" width="59.28515625" style="3" customWidth="1"/>
    <col min="8968" max="8968" width="16.7109375" style="3" customWidth="1"/>
    <col min="8969" max="8969" width="17" style="3" customWidth="1"/>
    <col min="8970" max="8970" width="17.7109375" style="3" customWidth="1"/>
    <col min="8971" max="8971" width="13.5703125" style="3" customWidth="1"/>
    <col min="8972" max="8972" width="16.5703125" style="3" customWidth="1"/>
    <col min="8973" max="8973" width="13.28515625" style="3" customWidth="1"/>
    <col min="8974" max="8974" width="17.140625" style="3" customWidth="1"/>
    <col min="8975" max="9217" width="11.42578125" style="3"/>
    <col min="9218" max="9222" width="17.28515625" style="3" customWidth="1"/>
    <col min="9223" max="9223" width="59.28515625" style="3" customWidth="1"/>
    <col min="9224" max="9224" width="16.7109375" style="3" customWidth="1"/>
    <col min="9225" max="9225" width="17" style="3" customWidth="1"/>
    <col min="9226" max="9226" width="17.7109375" style="3" customWidth="1"/>
    <col min="9227" max="9227" width="13.5703125" style="3" customWidth="1"/>
    <col min="9228" max="9228" width="16.5703125" style="3" customWidth="1"/>
    <col min="9229" max="9229" width="13.28515625" style="3" customWidth="1"/>
    <col min="9230" max="9230" width="17.140625" style="3" customWidth="1"/>
    <col min="9231" max="9473" width="11.42578125" style="3"/>
    <col min="9474" max="9478" width="17.28515625" style="3" customWidth="1"/>
    <col min="9479" max="9479" width="59.28515625" style="3" customWidth="1"/>
    <col min="9480" max="9480" width="16.7109375" style="3" customWidth="1"/>
    <col min="9481" max="9481" width="17" style="3" customWidth="1"/>
    <col min="9482" max="9482" width="17.7109375" style="3" customWidth="1"/>
    <col min="9483" max="9483" width="13.5703125" style="3" customWidth="1"/>
    <col min="9484" max="9484" width="16.5703125" style="3" customWidth="1"/>
    <col min="9485" max="9485" width="13.28515625" style="3" customWidth="1"/>
    <col min="9486" max="9486" width="17.140625" style="3" customWidth="1"/>
    <col min="9487" max="9729" width="11.42578125" style="3"/>
    <col min="9730" max="9734" width="17.28515625" style="3" customWidth="1"/>
    <col min="9735" max="9735" width="59.28515625" style="3" customWidth="1"/>
    <col min="9736" max="9736" width="16.7109375" style="3" customWidth="1"/>
    <col min="9737" max="9737" width="17" style="3" customWidth="1"/>
    <col min="9738" max="9738" width="17.7109375" style="3" customWidth="1"/>
    <col min="9739" max="9739" width="13.5703125" style="3" customWidth="1"/>
    <col min="9740" max="9740" width="16.5703125" style="3" customWidth="1"/>
    <col min="9741" max="9741" width="13.28515625" style="3" customWidth="1"/>
    <col min="9742" max="9742" width="17.140625" style="3" customWidth="1"/>
    <col min="9743" max="9985" width="11.42578125" style="3"/>
    <col min="9986" max="9990" width="17.28515625" style="3" customWidth="1"/>
    <col min="9991" max="9991" width="59.28515625" style="3" customWidth="1"/>
    <col min="9992" max="9992" width="16.7109375" style="3" customWidth="1"/>
    <col min="9993" max="9993" width="17" style="3" customWidth="1"/>
    <col min="9994" max="9994" width="17.7109375" style="3" customWidth="1"/>
    <col min="9995" max="9995" width="13.5703125" style="3" customWidth="1"/>
    <col min="9996" max="9996" width="16.5703125" style="3" customWidth="1"/>
    <col min="9997" max="9997" width="13.28515625" style="3" customWidth="1"/>
    <col min="9998" max="9998" width="17.140625" style="3" customWidth="1"/>
    <col min="9999" max="10241" width="11.42578125" style="3"/>
    <col min="10242" max="10246" width="17.28515625" style="3" customWidth="1"/>
    <col min="10247" max="10247" width="59.28515625" style="3" customWidth="1"/>
    <col min="10248" max="10248" width="16.7109375" style="3" customWidth="1"/>
    <col min="10249" max="10249" width="17" style="3" customWidth="1"/>
    <col min="10250" max="10250" width="17.7109375" style="3" customWidth="1"/>
    <col min="10251" max="10251" width="13.5703125" style="3" customWidth="1"/>
    <col min="10252" max="10252" width="16.5703125" style="3" customWidth="1"/>
    <col min="10253" max="10253" width="13.28515625" style="3" customWidth="1"/>
    <col min="10254" max="10254" width="17.140625" style="3" customWidth="1"/>
    <col min="10255" max="10497" width="11.42578125" style="3"/>
    <col min="10498" max="10502" width="17.28515625" style="3" customWidth="1"/>
    <col min="10503" max="10503" width="59.28515625" style="3" customWidth="1"/>
    <col min="10504" max="10504" width="16.7109375" style="3" customWidth="1"/>
    <col min="10505" max="10505" width="17" style="3" customWidth="1"/>
    <col min="10506" max="10506" width="17.7109375" style="3" customWidth="1"/>
    <col min="10507" max="10507" width="13.5703125" style="3" customWidth="1"/>
    <col min="10508" max="10508" width="16.5703125" style="3" customWidth="1"/>
    <col min="10509" max="10509" width="13.28515625" style="3" customWidth="1"/>
    <col min="10510" max="10510" width="17.140625" style="3" customWidth="1"/>
    <col min="10511" max="10753" width="11.42578125" style="3"/>
    <col min="10754" max="10758" width="17.28515625" style="3" customWidth="1"/>
    <col min="10759" max="10759" width="59.28515625" style="3" customWidth="1"/>
    <col min="10760" max="10760" width="16.7109375" style="3" customWidth="1"/>
    <col min="10761" max="10761" width="17" style="3" customWidth="1"/>
    <col min="10762" max="10762" width="17.7109375" style="3" customWidth="1"/>
    <col min="10763" max="10763" width="13.5703125" style="3" customWidth="1"/>
    <col min="10764" max="10764" width="16.5703125" style="3" customWidth="1"/>
    <col min="10765" max="10765" width="13.28515625" style="3" customWidth="1"/>
    <col min="10766" max="10766" width="17.140625" style="3" customWidth="1"/>
    <col min="10767" max="11009" width="11.42578125" style="3"/>
    <col min="11010" max="11014" width="17.28515625" style="3" customWidth="1"/>
    <col min="11015" max="11015" width="59.28515625" style="3" customWidth="1"/>
    <col min="11016" max="11016" width="16.7109375" style="3" customWidth="1"/>
    <col min="11017" max="11017" width="17" style="3" customWidth="1"/>
    <col min="11018" max="11018" width="17.7109375" style="3" customWidth="1"/>
    <col min="11019" max="11019" width="13.5703125" style="3" customWidth="1"/>
    <col min="11020" max="11020" width="16.5703125" style="3" customWidth="1"/>
    <col min="11021" max="11021" width="13.28515625" style="3" customWidth="1"/>
    <col min="11022" max="11022" width="17.140625" style="3" customWidth="1"/>
    <col min="11023" max="11265" width="11.42578125" style="3"/>
    <col min="11266" max="11270" width="17.28515625" style="3" customWidth="1"/>
    <col min="11271" max="11271" width="59.28515625" style="3" customWidth="1"/>
    <col min="11272" max="11272" width="16.7109375" style="3" customWidth="1"/>
    <col min="11273" max="11273" width="17" style="3" customWidth="1"/>
    <col min="11274" max="11274" width="17.7109375" style="3" customWidth="1"/>
    <col min="11275" max="11275" width="13.5703125" style="3" customWidth="1"/>
    <col min="11276" max="11276" width="16.5703125" style="3" customWidth="1"/>
    <col min="11277" max="11277" width="13.28515625" style="3" customWidth="1"/>
    <col min="11278" max="11278" width="17.140625" style="3" customWidth="1"/>
    <col min="11279" max="11521" width="11.42578125" style="3"/>
    <col min="11522" max="11526" width="17.28515625" style="3" customWidth="1"/>
    <col min="11527" max="11527" width="59.28515625" style="3" customWidth="1"/>
    <col min="11528" max="11528" width="16.7109375" style="3" customWidth="1"/>
    <col min="11529" max="11529" width="17" style="3" customWidth="1"/>
    <col min="11530" max="11530" width="17.7109375" style="3" customWidth="1"/>
    <col min="11531" max="11531" width="13.5703125" style="3" customWidth="1"/>
    <col min="11532" max="11532" width="16.5703125" style="3" customWidth="1"/>
    <col min="11533" max="11533" width="13.28515625" style="3" customWidth="1"/>
    <col min="11534" max="11534" width="17.140625" style="3" customWidth="1"/>
    <col min="11535" max="11777" width="11.42578125" style="3"/>
    <col min="11778" max="11782" width="17.28515625" style="3" customWidth="1"/>
    <col min="11783" max="11783" width="59.28515625" style="3" customWidth="1"/>
    <col min="11784" max="11784" width="16.7109375" style="3" customWidth="1"/>
    <col min="11785" max="11785" width="17" style="3" customWidth="1"/>
    <col min="11786" max="11786" width="17.7109375" style="3" customWidth="1"/>
    <col min="11787" max="11787" width="13.5703125" style="3" customWidth="1"/>
    <col min="11788" max="11788" width="16.5703125" style="3" customWidth="1"/>
    <col min="11789" max="11789" width="13.28515625" style="3" customWidth="1"/>
    <col min="11790" max="11790" width="17.140625" style="3" customWidth="1"/>
    <col min="11791" max="12033" width="11.42578125" style="3"/>
    <col min="12034" max="12038" width="17.28515625" style="3" customWidth="1"/>
    <col min="12039" max="12039" width="59.28515625" style="3" customWidth="1"/>
    <col min="12040" max="12040" width="16.7109375" style="3" customWidth="1"/>
    <col min="12041" max="12041" width="17" style="3" customWidth="1"/>
    <col min="12042" max="12042" width="17.7109375" style="3" customWidth="1"/>
    <col min="12043" max="12043" width="13.5703125" style="3" customWidth="1"/>
    <col min="12044" max="12044" width="16.5703125" style="3" customWidth="1"/>
    <col min="12045" max="12045" width="13.28515625" style="3" customWidth="1"/>
    <col min="12046" max="12046" width="17.140625" style="3" customWidth="1"/>
    <col min="12047" max="12289" width="11.42578125" style="3"/>
    <col min="12290" max="12294" width="17.28515625" style="3" customWidth="1"/>
    <col min="12295" max="12295" width="59.28515625" style="3" customWidth="1"/>
    <col min="12296" max="12296" width="16.7109375" style="3" customWidth="1"/>
    <col min="12297" max="12297" width="17" style="3" customWidth="1"/>
    <col min="12298" max="12298" width="17.7109375" style="3" customWidth="1"/>
    <col min="12299" max="12299" width="13.5703125" style="3" customWidth="1"/>
    <col min="12300" max="12300" width="16.5703125" style="3" customWidth="1"/>
    <col min="12301" max="12301" width="13.28515625" style="3" customWidth="1"/>
    <col min="12302" max="12302" width="17.140625" style="3" customWidth="1"/>
    <col min="12303" max="12545" width="11.42578125" style="3"/>
    <col min="12546" max="12550" width="17.28515625" style="3" customWidth="1"/>
    <col min="12551" max="12551" width="59.28515625" style="3" customWidth="1"/>
    <col min="12552" max="12552" width="16.7109375" style="3" customWidth="1"/>
    <col min="12553" max="12553" width="17" style="3" customWidth="1"/>
    <col min="12554" max="12554" width="17.7109375" style="3" customWidth="1"/>
    <col min="12555" max="12555" width="13.5703125" style="3" customWidth="1"/>
    <col min="12556" max="12556" width="16.5703125" style="3" customWidth="1"/>
    <col min="12557" max="12557" width="13.28515625" style="3" customWidth="1"/>
    <col min="12558" max="12558" width="17.140625" style="3" customWidth="1"/>
    <col min="12559" max="12801" width="11.42578125" style="3"/>
    <col min="12802" max="12806" width="17.28515625" style="3" customWidth="1"/>
    <col min="12807" max="12807" width="59.28515625" style="3" customWidth="1"/>
    <col min="12808" max="12808" width="16.7109375" style="3" customWidth="1"/>
    <col min="12809" max="12809" width="17" style="3" customWidth="1"/>
    <col min="12810" max="12810" width="17.7109375" style="3" customWidth="1"/>
    <col min="12811" max="12811" width="13.5703125" style="3" customWidth="1"/>
    <col min="12812" max="12812" width="16.5703125" style="3" customWidth="1"/>
    <col min="12813" max="12813" width="13.28515625" style="3" customWidth="1"/>
    <col min="12814" max="12814" width="17.140625" style="3" customWidth="1"/>
    <col min="12815" max="13057" width="11.42578125" style="3"/>
    <col min="13058" max="13062" width="17.28515625" style="3" customWidth="1"/>
    <col min="13063" max="13063" width="59.28515625" style="3" customWidth="1"/>
    <col min="13064" max="13064" width="16.7109375" style="3" customWidth="1"/>
    <col min="13065" max="13065" width="17" style="3" customWidth="1"/>
    <col min="13066" max="13066" width="17.7109375" style="3" customWidth="1"/>
    <col min="13067" max="13067" width="13.5703125" style="3" customWidth="1"/>
    <col min="13068" max="13068" width="16.5703125" style="3" customWidth="1"/>
    <col min="13069" max="13069" width="13.28515625" style="3" customWidth="1"/>
    <col min="13070" max="13070" width="17.140625" style="3" customWidth="1"/>
    <col min="13071" max="13313" width="11.42578125" style="3"/>
    <col min="13314" max="13318" width="17.28515625" style="3" customWidth="1"/>
    <col min="13319" max="13319" width="59.28515625" style="3" customWidth="1"/>
    <col min="13320" max="13320" width="16.7109375" style="3" customWidth="1"/>
    <col min="13321" max="13321" width="17" style="3" customWidth="1"/>
    <col min="13322" max="13322" width="17.7109375" style="3" customWidth="1"/>
    <col min="13323" max="13323" width="13.5703125" style="3" customWidth="1"/>
    <col min="13324" max="13324" width="16.5703125" style="3" customWidth="1"/>
    <col min="13325" max="13325" width="13.28515625" style="3" customWidth="1"/>
    <col min="13326" max="13326" width="17.140625" style="3" customWidth="1"/>
    <col min="13327" max="13569" width="11.42578125" style="3"/>
    <col min="13570" max="13574" width="17.28515625" style="3" customWidth="1"/>
    <col min="13575" max="13575" width="59.28515625" style="3" customWidth="1"/>
    <col min="13576" max="13576" width="16.7109375" style="3" customWidth="1"/>
    <col min="13577" max="13577" width="17" style="3" customWidth="1"/>
    <col min="13578" max="13578" width="17.7109375" style="3" customWidth="1"/>
    <col min="13579" max="13579" width="13.5703125" style="3" customWidth="1"/>
    <col min="13580" max="13580" width="16.5703125" style="3" customWidth="1"/>
    <col min="13581" max="13581" width="13.28515625" style="3" customWidth="1"/>
    <col min="13582" max="13582" width="17.140625" style="3" customWidth="1"/>
    <col min="13583" max="13825" width="11.42578125" style="3"/>
    <col min="13826" max="13830" width="17.28515625" style="3" customWidth="1"/>
    <col min="13831" max="13831" width="59.28515625" style="3" customWidth="1"/>
    <col min="13832" max="13832" width="16.7109375" style="3" customWidth="1"/>
    <col min="13833" max="13833" width="17" style="3" customWidth="1"/>
    <col min="13834" max="13834" width="17.7109375" style="3" customWidth="1"/>
    <col min="13835" max="13835" width="13.5703125" style="3" customWidth="1"/>
    <col min="13836" max="13836" width="16.5703125" style="3" customWidth="1"/>
    <col min="13837" max="13837" width="13.28515625" style="3" customWidth="1"/>
    <col min="13838" max="13838" width="17.140625" style="3" customWidth="1"/>
    <col min="13839" max="14081" width="11.42578125" style="3"/>
    <col min="14082" max="14086" width="17.28515625" style="3" customWidth="1"/>
    <col min="14087" max="14087" width="59.28515625" style="3" customWidth="1"/>
    <col min="14088" max="14088" width="16.7109375" style="3" customWidth="1"/>
    <col min="14089" max="14089" width="17" style="3" customWidth="1"/>
    <col min="14090" max="14090" width="17.7109375" style="3" customWidth="1"/>
    <col min="14091" max="14091" width="13.5703125" style="3" customWidth="1"/>
    <col min="14092" max="14092" width="16.5703125" style="3" customWidth="1"/>
    <col min="14093" max="14093" width="13.28515625" style="3" customWidth="1"/>
    <col min="14094" max="14094" width="17.140625" style="3" customWidth="1"/>
    <col min="14095" max="14337" width="11.42578125" style="3"/>
    <col min="14338" max="14342" width="17.28515625" style="3" customWidth="1"/>
    <col min="14343" max="14343" width="59.28515625" style="3" customWidth="1"/>
    <col min="14344" max="14344" width="16.7109375" style="3" customWidth="1"/>
    <col min="14345" max="14345" width="17" style="3" customWidth="1"/>
    <col min="14346" max="14346" width="17.7109375" style="3" customWidth="1"/>
    <col min="14347" max="14347" width="13.5703125" style="3" customWidth="1"/>
    <col min="14348" max="14348" width="16.5703125" style="3" customWidth="1"/>
    <col min="14349" max="14349" width="13.28515625" style="3" customWidth="1"/>
    <col min="14350" max="14350" width="17.140625" style="3" customWidth="1"/>
    <col min="14351" max="14593" width="11.42578125" style="3"/>
    <col min="14594" max="14598" width="17.28515625" style="3" customWidth="1"/>
    <col min="14599" max="14599" width="59.28515625" style="3" customWidth="1"/>
    <col min="14600" max="14600" width="16.7109375" style="3" customWidth="1"/>
    <col min="14601" max="14601" width="17" style="3" customWidth="1"/>
    <col min="14602" max="14602" width="17.7109375" style="3" customWidth="1"/>
    <col min="14603" max="14603" width="13.5703125" style="3" customWidth="1"/>
    <col min="14604" max="14604" width="16.5703125" style="3" customWidth="1"/>
    <col min="14605" max="14605" width="13.28515625" style="3" customWidth="1"/>
    <col min="14606" max="14606" width="17.140625" style="3" customWidth="1"/>
    <col min="14607" max="14849" width="11.42578125" style="3"/>
    <col min="14850" max="14854" width="17.28515625" style="3" customWidth="1"/>
    <col min="14855" max="14855" width="59.28515625" style="3" customWidth="1"/>
    <col min="14856" max="14856" width="16.7109375" style="3" customWidth="1"/>
    <col min="14857" max="14857" width="17" style="3" customWidth="1"/>
    <col min="14858" max="14858" width="17.7109375" style="3" customWidth="1"/>
    <col min="14859" max="14859" width="13.5703125" style="3" customWidth="1"/>
    <col min="14860" max="14860" width="16.5703125" style="3" customWidth="1"/>
    <col min="14861" max="14861" width="13.28515625" style="3" customWidth="1"/>
    <col min="14862" max="14862" width="17.140625" style="3" customWidth="1"/>
    <col min="14863" max="15105" width="11.42578125" style="3"/>
    <col min="15106" max="15110" width="17.28515625" style="3" customWidth="1"/>
    <col min="15111" max="15111" width="59.28515625" style="3" customWidth="1"/>
    <col min="15112" max="15112" width="16.7109375" style="3" customWidth="1"/>
    <col min="15113" max="15113" width="17" style="3" customWidth="1"/>
    <col min="15114" max="15114" width="17.7109375" style="3" customWidth="1"/>
    <col min="15115" max="15115" width="13.5703125" style="3" customWidth="1"/>
    <col min="15116" max="15116" width="16.5703125" style="3" customWidth="1"/>
    <col min="15117" max="15117" width="13.28515625" style="3" customWidth="1"/>
    <col min="15118" max="15118" width="17.140625" style="3" customWidth="1"/>
    <col min="15119" max="15361" width="11.42578125" style="3"/>
    <col min="15362" max="15366" width="17.28515625" style="3" customWidth="1"/>
    <col min="15367" max="15367" width="59.28515625" style="3" customWidth="1"/>
    <col min="15368" max="15368" width="16.7109375" style="3" customWidth="1"/>
    <col min="15369" max="15369" width="17" style="3" customWidth="1"/>
    <col min="15370" max="15370" width="17.7109375" style="3" customWidth="1"/>
    <col min="15371" max="15371" width="13.5703125" style="3" customWidth="1"/>
    <col min="15372" max="15372" width="16.5703125" style="3" customWidth="1"/>
    <col min="15373" max="15373" width="13.28515625" style="3" customWidth="1"/>
    <col min="15374" max="15374" width="17.140625" style="3" customWidth="1"/>
    <col min="15375" max="15617" width="11.42578125" style="3"/>
    <col min="15618" max="15622" width="17.28515625" style="3" customWidth="1"/>
    <col min="15623" max="15623" width="59.28515625" style="3" customWidth="1"/>
    <col min="15624" max="15624" width="16.7109375" style="3" customWidth="1"/>
    <col min="15625" max="15625" width="17" style="3" customWidth="1"/>
    <col min="15626" max="15626" width="17.7109375" style="3" customWidth="1"/>
    <col min="15627" max="15627" width="13.5703125" style="3" customWidth="1"/>
    <col min="15628" max="15628" width="16.5703125" style="3" customWidth="1"/>
    <col min="15629" max="15629" width="13.28515625" style="3" customWidth="1"/>
    <col min="15630" max="15630" width="17.140625" style="3" customWidth="1"/>
    <col min="15631" max="15873" width="11.42578125" style="3"/>
    <col min="15874" max="15878" width="17.28515625" style="3" customWidth="1"/>
    <col min="15879" max="15879" width="59.28515625" style="3" customWidth="1"/>
    <col min="15880" max="15880" width="16.7109375" style="3" customWidth="1"/>
    <col min="15881" max="15881" width="17" style="3" customWidth="1"/>
    <col min="15882" max="15882" width="17.7109375" style="3" customWidth="1"/>
    <col min="15883" max="15883" width="13.5703125" style="3" customWidth="1"/>
    <col min="15884" max="15884" width="16.5703125" style="3" customWidth="1"/>
    <col min="15885" max="15885" width="13.28515625" style="3" customWidth="1"/>
    <col min="15886" max="15886" width="17.140625" style="3" customWidth="1"/>
    <col min="15887" max="16129" width="11.42578125" style="3"/>
    <col min="16130" max="16134" width="17.28515625" style="3" customWidth="1"/>
    <col min="16135" max="16135" width="59.28515625" style="3" customWidth="1"/>
    <col min="16136" max="16136" width="16.7109375" style="3" customWidth="1"/>
    <col min="16137" max="16137" width="17" style="3" customWidth="1"/>
    <col min="16138" max="16138" width="17.7109375" style="3" customWidth="1"/>
    <col min="16139" max="16139" width="13.5703125" style="3" customWidth="1"/>
    <col min="16140" max="16140" width="16.5703125" style="3" customWidth="1"/>
    <col min="16141" max="16141" width="13.28515625" style="3" customWidth="1"/>
    <col min="16142" max="16142" width="17.140625" style="3" customWidth="1"/>
    <col min="16143" max="16384" width="11.42578125" style="3"/>
  </cols>
  <sheetData>
    <row r="1" spans="2:213" ht="13.5" customHeight="1" thickBot="1" x14ac:dyDescent="0.45"/>
    <row r="2" spans="2:213" s="2" customFormat="1" ht="39.75" customHeight="1" thickBot="1" x14ac:dyDescent="0.3">
      <c r="B2" s="318"/>
      <c r="C2" s="319"/>
      <c r="D2" s="319"/>
      <c r="E2" s="319"/>
      <c r="F2" s="320"/>
      <c r="G2" s="327" t="s">
        <v>35</v>
      </c>
      <c r="H2" s="328"/>
      <c r="I2" s="328"/>
      <c r="J2" s="328"/>
      <c r="K2" s="328"/>
      <c r="L2" s="328"/>
      <c r="M2" s="328"/>
      <c r="N2" s="329"/>
    </row>
    <row r="3" spans="2:213" s="1" customFormat="1" ht="55.5" customHeight="1" thickBot="1" x14ac:dyDescent="0.3">
      <c r="B3" s="321"/>
      <c r="C3" s="322"/>
      <c r="D3" s="322"/>
      <c r="E3" s="322"/>
      <c r="F3" s="323"/>
      <c r="G3" s="330" t="s">
        <v>4</v>
      </c>
      <c r="H3" s="331"/>
      <c r="I3" s="331"/>
      <c r="J3" s="331"/>
      <c r="K3" s="331"/>
      <c r="L3" s="331"/>
      <c r="M3" s="331"/>
      <c r="N3" s="332"/>
    </row>
    <row r="4" spans="2:213" s="10" customFormat="1" ht="21" customHeight="1" x14ac:dyDescent="0.25">
      <c r="B4" s="321"/>
      <c r="C4" s="322"/>
      <c r="D4" s="322"/>
      <c r="E4" s="322"/>
      <c r="F4" s="323"/>
      <c r="G4" s="333" t="s">
        <v>0</v>
      </c>
      <c r="H4" s="334"/>
      <c r="I4" s="333" t="s">
        <v>1</v>
      </c>
      <c r="J4" s="334"/>
      <c r="K4" s="333" t="s">
        <v>2</v>
      </c>
      <c r="L4" s="334"/>
      <c r="M4" s="333" t="s">
        <v>3</v>
      </c>
      <c r="N4" s="334"/>
    </row>
    <row r="5" spans="2:213" s="10" customFormat="1" ht="27.75" customHeight="1" thickBot="1" x14ac:dyDescent="0.3">
      <c r="B5" s="324"/>
      <c r="C5" s="325"/>
      <c r="D5" s="325"/>
      <c r="E5" s="325"/>
      <c r="F5" s="326"/>
      <c r="G5" s="335" t="s">
        <v>43</v>
      </c>
      <c r="H5" s="336"/>
      <c r="I5" s="335">
        <v>1</v>
      </c>
      <c r="J5" s="336"/>
      <c r="K5" s="337">
        <v>46113</v>
      </c>
      <c r="L5" s="336"/>
      <c r="M5" s="335">
        <v>1</v>
      </c>
      <c r="N5" s="336"/>
    </row>
    <row r="6" spans="2:213" ht="17.25" thickBot="1" x14ac:dyDescent="0.45">
      <c r="H6" s="4"/>
      <c r="I6" s="4"/>
      <c r="J6" s="4"/>
      <c r="K6" s="4"/>
      <c r="L6" s="4"/>
      <c r="M6" s="4"/>
      <c r="N6" s="5"/>
    </row>
    <row r="7" spans="2:213" ht="24.75" customHeight="1" x14ac:dyDescent="0.4">
      <c r="B7" s="312" t="s">
        <v>6</v>
      </c>
      <c r="C7" s="313"/>
      <c r="D7" s="313"/>
      <c r="E7" s="313"/>
      <c r="F7" s="313"/>
      <c r="G7" s="313"/>
      <c r="H7" s="313"/>
      <c r="I7" s="314" t="s">
        <v>122</v>
      </c>
      <c r="J7" s="314"/>
      <c r="K7" s="314"/>
      <c r="L7" s="314"/>
      <c r="M7" s="314"/>
      <c r="N7" s="315"/>
    </row>
    <row r="8" spans="2:213" ht="24" customHeight="1" x14ac:dyDescent="0.4">
      <c r="B8" s="316" t="s">
        <v>7</v>
      </c>
      <c r="C8" s="317"/>
      <c r="D8" s="317"/>
      <c r="E8" s="317"/>
      <c r="F8" s="317"/>
      <c r="G8" s="317"/>
      <c r="H8" s="317"/>
      <c r="I8" s="338" t="s">
        <v>123</v>
      </c>
      <c r="J8" s="338"/>
      <c r="K8" s="338"/>
      <c r="L8" s="338"/>
      <c r="M8" s="338"/>
      <c r="N8" s="339"/>
    </row>
    <row r="9" spans="2:213" ht="27" customHeight="1" thickBot="1" x14ac:dyDescent="0.45">
      <c r="B9" s="342" t="s">
        <v>8</v>
      </c>
      <c r="C9" s="343"/>
      <c r="D9" s="343"/>
      <c r="E9" s="343"/>
      <c r="F9" s="343"/>
      <c r="G9" s="343"/>
      <c r="H9" s="343"/>
      <c r="I9" s="344" t="s">
        <v>124</v>
      </c>
      <c r="J9" s="344"/>
      <c r="K9" s="344"/>
      <c r="L9" s="344"/>
      <c r="M9" s="344"/>
      <c r="N9" s="345"/>
    </row>
    <row r="10" spans="2:213" ht="26.25" customHeight="1" thickBot="1" x14ac:dyDescent="0.45">
      <c r="B10" s="340"/>
      <c r="C10" s="340"/>
      <c r="D10" s="340"/>
      <c r="E10" s="340"/>
      <c r="F10" s="340"/>
      <c r="G10" s="340"/>
      <c r="H10" s="340"/>
      <c r="I10" s="341"/>
      <c r="J10" s="341"/>
      <c r="K10" s="341"/>
      <c r="L10" s="341"/>
      <c r="M10" s="341"/>
      <c r="N10" s="341"/>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row>
    <row r="11" spans="2:213" ht="24.75" customHeight="1" x14ac:dyDescent="0.5">
      <c r="B11" s="346" t="s">
        <v>13</v>
      </c>
      <c r="C11" s="348" t="s">
        <v>22</v>
      </c>
      <c r="D11" s="349"/>
      <c r="E11" s="349"/>
      <c r="F11" s="349"/>
      <c r="G11" s="350" t="s">
        <v>26</v>
      </c>
      <c r="H11" s="350" t="s">
        <v>15</v>
      </c>
      <c r="I11" s="352" t="s">
        <v>9</v>
      </c>
      <c r="J11" s="352"/>
      <c r="K11" s="350" t="s">
        <v>10</v>
      </c>
      <c r="L11" s="350" t="s">
        <v>11</v>
      </c>
      <c r="M11" s="350" t="s">
        <v>12</v>
      </c>
      <c r="N11" s="353" t="s">
        <v>47</v>
      </c>
      <c r="O11" s="417" t="s">
        <v>40</v>
      </c>
      <c r="P11" s="353" t="s">
        <v>36</v>
      </c>
      <c r="Q11" s="353" t="s">
        <v>41</v>
      </c>
      <c r="R11" s="353" t="s">
        <v>37</v>
      </c>
      <c r="S11" s="353" t="s">
        <v>38</v>
      </c>
    </row>
    <row r="12" spans="2:213" ht="50.25" thickBot="1" x14ac:dyDescent="0.45">
      <c r="B12" s="347"/>
      <c r="C12" s="12" t="s">
        <v>23</v>
      </c>
      <c r="D12" s="12" t="s">
        <v>24</v>
      </c>
      <c r="E12" s="12" t="s">
        <v>14</v>
      </c>
      <c r="F12" s="12" t="s">
        <v>25</v>
      </c>
      <c r="G12" s="351"/>
      <c r="H12" s="351"/>
      <c r="I12" s="12" t="s">
        <v>16</v>
      </c>
      <c r="J12" s="12" t="s">
        <v>17</v>
      </c>
      <c r="K12" s="351"/>
      <c r="L12" s="351"/>
      <c r="M12" s="351"/>
      <c r="N12" s="359"/>
      <c r="O12" s="418"/>
      <c r="P12" s="354"/>
      <c r="Q12" s="354"/>
      <c r="R12" s="354"/>
      <c r="S12" s="354"/>
    </row>
    <row r="13" spans="2:213" ht="218.25" customHeight="1" thickBot="1" x14ac:dyDescent="0.45">
      <c r="B13" s="367" t="s">
        <v>125</v>
      </c>
      <c r="C13" s="478" t="s">
        <v>126</v>
      </c>
      <c r="D13" s="478" t="s">
        <v>127</v>
      </c>
      <c r="E13" s="478" t="s">
        <v>128</v>
      </c>
      <c r="F13" s="70" t="s">
        <v>129</v>
      </c>
      <c r="G13" s="541"/>
      <c r="H13" s="7" t="s">
        <v>130</v>
      </c>
      <c r="I13" s="11">
        <v>46023</v>
      </c>
      <c r="J13" s="37">
        <v>46387</v>
      </c>
      <c r="K13" s="71" t="s">
        <v>131</v>
      </c>
      <c r="L13" s="70" t="s">
        <v>132</v>
      </c>
      <c r="M13" s="72" t="s">
        <v>133</v>
      </c>
      <c r="N13" s="13"/>
      <c r="O13" s="29" t="s">
        <v>937</v>
      </c>
      <c r="P13" s="221" t="s">
        <v>938</v>
      </c>
      <c r="Q13" s="30"/>
      <c r="R13" s="71" t="s">
        <v>939</v>
      </c>
      <c r="S13" s="200" t="s">
        <v>942</v>
      </c>
    </row>
    <row r="14" spans="2:213" ht="316.5" customHeight="1" thickBot="1" x14ac:dyDescent="0.45">
      <c r="B14" s="368"/>
      <c r="C14" s="356"/>
      <c r="D14" s="356"/>
      <c r="E14" s="356"/>
      <c r="F14" s="18" t="s">
        <v>134</v>
      </c>
      <c r="G14" s="358"/>
      <c r="H14" s="7" t="s">
        <v>135</v>
      </c>
      <c r="I14" s="11">
        <v>46023</v>
      </c>
      <c r="J14" s="38">
        <v>46387</v>
      </c>
      <c r="K14" s="73" t="s">
        <v>136</v>
      </c>
      <c r="L14" s="18" t="s">
        <v>132</v>
      </c>
      <c r="M14" s="74" t="s">
        <v>133</v>
      </c>
      <c r="N14" s="13"/>
      <c r="O14" s="62" t="s">
        <v>940</v>
      </c>
      <c r="P14" s="221" t="s">
        <v>941</v>
      </c>
      <c r="Q14" s="61"/>
      <c r="R14" s="71" t="s">
        <v>939</v>
      </c>
      <c r="S14" s="200" t="s">
        <v>943</v>
      </c>
    </row>
    <row r="15" spans="2:213" ht="128.25" customHeight="1" thickBot="1" x14ac:dyDescent="0.45">
      <c r="B15" s="368"/>
      <c r="C15" s="542"/>
      <c r="D15" s="543"/>
      <c r="E15" s="543"/>
      <c r="F15" s="544"/>
      <c r="G15" s="355" t="s">
        <v>137</v>
      </c>
      <c r="H15" s="7" t="s">
        <v>138</v>
      </c>
      <c r="I15" s="11">
        <v>46023</v>
      </c>
      <c r="J15" s="11">
        <v>46053</v>
      </c>
      <c r="K15" s="75" t="s">
        <v>139</v>
      </c>
      <c r="L15" s="39" t="s">
        <v>140</v>
      </c>
      <c r="M15" s="222" t="s">
        <v>141</v>
      </c>
      <c r="N15" s="13"/>
      <c r="O15" s="62" t="s">
        <v>944</v>
      </c>
      <c r="P15" s="221" t="s">
        <v>945</v>
      </c>
      <c r="Q15" s="14"/>
      <c r="R15" s="202" t="s">
        <v>141</v>
      </c>
      <c r="S15" s="15"/>
    </row>
    <row r="16" spans="2:213" ht="308.25" customHeight="1" thickBot="1" x14ac:dyDescent="0.45">
      <c r="B16" s="368"/>
      <c r="C16" s="545"/>
      <c r="D16" s="546"/>
      <c r="E16" s="546"/>
      <c r="F16" s="547"/>
      <c r="G16" s="363"/>
      <c r="H16" s="7" t="s">
        <v>142</v>
      </c>
      <c r="I16" s="11">
        <v>46054</v>
      </c>
      <c r="J16" s="41">
        <v>46387</v>
      </c>
      <c r="K16" s="75" t="s">
        <v>143</v>
      </c>
      <c r="L16" s="39" t="s">
        <v>144</v>
      </c>
      <c r="M16" s="39" t="s">
        <v>145</v>
      </c>
      <c r="N16" s="13"/>
      <c r="O16" s="62" t="s">
        <v>946</v>
      </c>
      <c r="P16" s="221" t="s">
        <v>945</v>
      </c>
      <c r="Q16" s="14"/>
      <c r="R16" s="39" t="s">
        <v>947</v>
      </c>
      <c r="S16" s="120" t="s">
        <v>948</v>
      </c>
    </row>
    <row r="17" spans="2:19" ht="409.5" customHeight="1" thickBot="1" x14ac:dyDescent="0.45">
      <c r="B17" s="368"/>
      <c r="C17" s="545"/>
      <c r="D17" s="546"/>
      <c r="E17" s="546"/>
      <c r="F17" s="547"/>
      <c r="G17" s="363"/>
      <c r="H17" s="7" t="s">
        <v>146</v>
      </c>
      <c r="I17" s="11">
        <v>46023</v>
      </c>
      <c r="J17" s="11">
        <v>46387</v>
      </c>
      <c r="K17" s="75" t="s">
        <v>147</v>
      </c>
      <c r="L17" s="39" t="s">
        <v>148</v>
      </c>
      <c r="M17" s="39" t="s">
        <v>145</v>
      </c>
      <c r="N17" s="13"/>
      <c r="O17" s="62" t="s">
        <v>949</v>
      </c>
      <c r="P17" s="221" t="s">
        <v>950</v>
      </c>
      <c r="Q17" s="14"/>
      <c r="R17" s="39" t="s">
        <v>947</v>
      </c>
      <c r="S17" s="120" t="s">
        <v>951</v>
      </c>
    </row>
    <row r="18" spans="2:19" ht="228.75" customHeight="1" thickBot="1" x14ac:dyDescent="0.45">
      <c r="B18" s="368"/>
      <c r="C18" s="545"/>
      <c r="D18" s="546"/>
      <c r="E18" s="546"/>
      <c r="F18" s="547"/>
      <c r="G18" s="363"/>
      <c r="H18" s="40" t="s">
        <v>149</v>
      </c>
      <c r="I18" s="11" t="s">
        <v>150</v>
      </c>
      <c r="J18" s="11" t="s">
        <v>150</v>
      </c>
      <c r="K18" s="75" t="s">
        <v>151</v>
      </c>
      <c r="L18" s="39" t="s">
        <v>152</v>
      </c>
      <c r="M18" s="222" t="s">
        <v>153</v>
      </c>
      <c r="N18" s="13"/>
      <c r="O18" s="62" t="s">
        <v>952</v>
      </c>
      <c r="P18" s="221" t="s">
        <v>953</v>
      </c>
      <c r="Q18" s="14"/>
      <c r="R18" s="39" t="s">
        <v>153</v>
      </c>
      <c r="S18" s="15"/>
    </row>
    <row r="19" spans="2:19" ht="101.25" customHeight="1" thickBot="1" x14ac:dyDescent="0.45">
      <c r="B19" s="368"/>
      <c r="C19" s="545"/>
      <c r="D19" s="546"/>
      <c r="E19" s="546"/>
      <c r="F19" s="547"/>
      <c r="G19" s="363"/>
      <c r="H19" s="40" t="s">
        <v>154</v>
      </c>
      <c r="I19" s="41" t="s">
        <v>155</v>
      </c>
      <c r="J19" s="41" t="s">
        <v>155</v>
      </c>
      <c r="K19" s="75" t="s">
        <v>156</v>
      </c>
      <c r="L19" s="39" t="s">
        <v>157</v>
      </c>
      <c r="M19" s="222" t="s">
        <v>158</v>
      </c>
      <c r="N19" s="59"/>
      <c r="O19" s="62" t="s">
        <v>955</v>
      </c>
      <c r="P19" s="221" t="s">
        <v>954</v>
      </c>
      <c r="Q19" s="14"/>
      <c r="R19" s="203">
        <v>1</v>
      </c>
      <c r="S19" s="15"/>
    </row>
    <row r="20" spans="2:19" ht="273" customHeight="1" x14ac:dyDescent="0.4">
      <c r="B20" s="368"/>
      <c r="C20" s="545"/>
      <c r="D20" s="546"/>
      <c r="E20" s="546"/>
      <c r="F20" s="547"/>
      <c r="G20" s="363"/>
      <c r="H20" s="7" t="s">
        <v>159</v>
      </c>
      <c r="I20" s="11" t="s">
        <v>155</v>
      </c>
      <c r="J20" s="38" t="s">
        <v>155</v>
      </c>
      <c r="K20" s="75" t="s">
        <v>156</v>
      </c>
      <c r="L20" s="39" t="s">
        <v>160</v>
      </c>
      <c r="M20" s="222" t="s">
        <v>158</v>
      </c>
      <c r="N20" s="393"/>
      <c r="O20" s="62" t="s">
        <v>957</v>
      </c>
      <c r="P20" s="221" t="s">
        <v>956</v>
      </c>
      <c r="Q20" s="14"/>
      <c r="R20" s="218">
        <f>2/4</f>
        <v>0.5</v>
      </c>
      <c r="S20" s="120" t="s">
        <v>958</v>
      </c>
    </row>
    <row r="21" spans="2:19" ht="87" customHeight="1" x14ac:dyDescent="0.4">
      <c r="B21" s="368"/>
      <c r="C21" s="545"/>
      <c r="D21" s="546"/>
      <c r="E21" s="546"/>
      <c r="F21" s="547"/>
      <c r="G21" s="363"/>
      <c r="H21" s="7" t="s">
        <v>161</v>
      </c>
      <c r="I21" s="11" t="s">
        <v>162</v>
      </c>
      <c r="J21" s="38" t="s">
        <v>163</v>
      </c>
      <c r="K21" s="75" t="s">
        <v>164</v>
      </c>
      <c r="L21" s="39" t="s">
        <v>165</v>
      </c>
      <c r="M21" s="39" t="s">
        <v>166</v>
      </c>
      <c r="N21" s="394"/>
      <c r="O21" s="220" t="s">
        <v>814</v>
      </c>
      <c r="P21" s="14"/>
      <c r="Q21" s="14"/>
      <c r="R21" s="14"/>
      <c r="S21" s="15"/>
    </row>
    <row r="22" spans="2:19" ht="90.75" customHeight="1" x14ac:dyDescent="0.4">
      <c r="B22" s="368"/>
      <c r="C22" s="545"/>
      <c r="D22" s="546"/>
      <c r="E22" s="546"/>
      <c r="F22" s="547"/>
      <c r="G22" s="363"/>
      <c r="H22" s="7" t="s">
        <v>167</v>
      </c>
      <c r="I22" s="11">
        <v>111766</v>
      </c>
      <c r="J22" s="38">
        <v>46234</v>
      </c>
      <c r="K22" s="75" t="s">
        <v>168</v>
      </c>
      <c r="L22" s="39" t="s">
        <v>165</v>
      </c>
      <c r="M22" s="223" t="s">
        <v>169</v>
      </c>
      <c r="N22" s="395"/>
      <c r="O22" s="64"/>
      <c r="P22" s="14"/>
      <c r="Q22" s="14"/>
      <c r="R22" s="14"/>
      <c r="S22" s="15"/>
    </row>
    <row r="23" spans="2:19" ht="93.75" customHeight="1" x14ac:dyDescent="0.4">
      <c r="B23" s="369"/>
      <c r="C23" s="548"/>
      <c r="D23" s="549"/>
      <c r="E23" s="549"/>
      <c r="F23" s="550"/>
      <c r="G23" s="356"/>
      <c r="H23" s="7" t="s">
        <v>959</v>
      </c>
      <c r="I23" s="11">
        <v>46174</v>
      </c>
      <c r="J23" s="38">
        <v>46234</v>
      </c>
      <c r="K23" s="75" t="s">
        <v>170</v>
      </c>
      <c r="L23" s="39" t="s">
        <v>165</v>
      </c>
      <c r="M23" s="39" t="s">
        <v>169</v>
      </c>
      <c r="N23" s="13"/>
      <c r="O23" s="224" t="s">
        <v>965</v>
      </c>
      <c r="P23" s="14"/>
      <c r="Q23" s="14"/>
      <c r="R23" s="14"/>
      <c r="S23" s="15"/>
    </row>
    <row r="24" spans="2:19" ht="57.75" customHeight="1" x14ac:dyDescent="0.4">
      <c r="B24" s="384" t="s">
        <v>122</v>
      </c>
      <c r="C24" s="528"/>
      <c r="D24" s="529"/>
      <c r="E24" s="529"/>
      <c r="F24" s="530"/>
      <c r="G24" s="355" t="s">
        <v>171</v>
      </c>
      <c r="H24" s="7" t="s">
        <v>172</v>
      </c>
      <c r="I24" s="76">
        <v>46023</v>
      </c>
      <c r="J24" s="38">
        <v>46266</v>
      </c>
      <c r="K24" s="364" t="s">
        <v>105</v>
      </c>
      <c r="L24" s="355" t="s">
        <v>173</v>
      </c>
      <c r="M24" s="355" t="s">
        <v>174</v>
      </c>
      <c r="N24" s="393"/>
      <c r="O24" s="64" t="s">
        <v>814</v>
      </c>
      <c r="P24" s="14"/>
      <c r="Q24" s="14"/>
      <c r="R24" s="14"/>
      <c r="S24" s="15"/>
    </row>
    <row r="25" spans="2:19" ht="60" customHeight="1" x14ac:dyDescent="0.4">
      <c r="B25" s="368"/>
      <c r="C25" s="531"/>
      <c r="D25" s="532"/>
      <c r="E25" s="532"/>
      <c r="F25" s="533"/>
      <c r="G25" s="363"/>
      <c r="H25" s="7" t="s">
        <v>175</v>
      </c>
      <c r="I25" s="76">
        <v>46023</v>
      </c>
      <c r="J25" s="38">
        <v>46266</v>
      </c>
      <c r="K25" s="365"/>
      <c r="L25" s="363"/>
      <c r="M25" s="363"/>
      <c r="N25" s="394"/>
      <c r="O25" s="64" t="s">
        <v>814</v>
      </c>
      <c r="P25" s="14"/>
      <c r="Q25" s="14"/>
      <c r="R25" s="14"/>
      <c r="S25" s="15"/>
    </row>
    <row r="26" spans="2:19" ht="57" customHeight="1" thickBot="1" x14ac:dyDescent="0.45">
      <c r="B26" s="369"/>
      <c r="C26" s="534"/>
      <c r="D26" s="535"/>
      <c r="E26" s="535"/>
      <c r="F26" s="536"/>
      <c r="G26" s="356"/>
      <c r="H26" s="7" t="s">
        <v>176</v>
      </c>
      <c r="I26" s="76">
        <v>46023</v>
      </c>
      <c r="J26" s="38">
        <v>46266</v>
      </c>
      <c r="K26" s="366"/>
      <c r="L26" s="356"/>
      <c r="M26" s="356"/>
      <c r="N26" s="395"/>
      <c r="O26" s="64" t="s">
        <v>814</v>
      </c>
      <c r="P26" s="14"/>
      <c r="Q26" s="14"/>
      <c r="R26" s="14"/>
      <c r="S26" s="15"/>
    </row>
    <row r="27" spans="2:19" ht="270" customHeight="1" x14ac:dyDescent="0.4">
      <c r="B27" s="384" t="s">
        <v>177</v>
      </c>
      <c r="C27" s="528"/>
      <c r="D27" s="529"/>
      <c r="E27" s="529"/>
      <c r="F27" s="530"/>
      <c r="G27" s="355" t="s">
        <v>137</v>
      </c>
      <c r="H27" s="7" t="s">
        <v>178</v>
      </c>
      <c r="I27" s="11">
        <v>46023</v>
      </c>
      <c r="J27" s="38">
        <v>46203</v>
      </c>
      <c r="K27" s="364" t="s">
        <v>960</v>
      </c>
      <c r="L27" s="355" t="s">
        <v>179</v>
      </c>
      <c r="M27" s="222" t="s">
        <v>961</v>
      </c>
      <c r="N27" s="13"/>
      <c r="O27" s="62" t="s">
        <v>962</v>
      </c>
      <c r="P27" s="221" t="s">
        <v>963</v>
      </c>
      <c r="Q27" s="14"/>
      <c r="R27" s="202" t="s">
        <v>961</v>
      </c>
      <c r="S27" s="15"/>
    </row>
    <row r="28" spans="2:19" ht="55.5" customHeight="1" x14ac:dyDescent="0.4">
      <c r="B28" s="368"/>
      <c r="C28" s="534"/>
      <c r="D28" s="535"/>
      <c r="E28" s="535"/>
      <c r="F28" s="536"/>
      <c r="G28" s="356"/>
      <c r="H28" s="7" t="s">
        <v>180</v>
      </c>
      <c r="I28" s="11">
        <v>46204</v>
      </c>
      <c r="J28" s="38">
        <v>46387</v>
      </c>
      <c r="K28" s="366"/>
      <c r="L28" s="356"/>
      <c r="M28" s="18" t="s">
        <v>964</v>
      </c>
      <c r="N28" s="13"/>
      <c r="O28" s="220" t="s">
        <v>814</v>
      </c>
      <c r="P28" s="14"/>
      <c r="Q28" s="14"/>
      <c r="R28" s="14"/>
      <c r="S28" s="15"/>
    </row>
    <row r="29" spans="2:19" ht="98.25" customHeight="1" thickBot="1" x14ac:dyDescent="0.45">
      <c r="B29" s="368"/>
      <c r="C29" s="538"/>
      <c r="D29" s="539"/>
      <c r="E29" s="539"/>
      <c r="F29" s="540"/>
      <c r="G29" s="39" t="s">
        <v>171</v>
      </c>
      <c r="H29" s="7" t="s">
        <v>181</v>
      </c>
      <c r="I29" s="11">
        <v>46204</v>
      </c>
      <c r="J29" s="38">
        <v>46234</v>
      </c>
      <c r="K29" s="77" t="s">
        <v>182</v>
      </c>
      <c r="L29" s="17" t="s">
        <v>183</v>
      </c>
      <c r="M29" s="17" t="s">
        <v>169</v>
      </c>
      <c r="N29" s="13"/>
      <c r="O29" s="225" t="s">
        <v>966</v>
      </c>
      <c r="P29" s="14"/>
      <c r="Q29" s="14"/>
      <c r="R29" s="14"/>
      <c r="S29" s="15"/>
    </row>
    <row r="30" spans="2:19" ht="325.5" customHeight="1" thickBot="1" x14ac:dyDescent="0.45">
      <c r="B30" s="369"/>
      <c r="C30" s="538"/>
      <c r="D30" s="539"/>
      <c r="E30" s="539"/>
      <c r="F30" s="540"/>
      <c r="G30" s="39" t="s">
        <v>171</v>
      </c>
      <c r="H30" s="7" t="s">
        <v>184</v>
      </c>
      <c r="I30" s="11">
        <v>46174</v>
      </c>
      <c r="J30" s="38">
        <v>46203</v>
      </c>
      <c r="K30" s="77" t="s">
        <v>185</v>
      </c>
      <c r="L30" s="17" t="s">
        <v>186</v>
      </c>
      <c r="M30" s="17" t="s">
        <v>51</v>
      </c>
      <c r="N30" s="13"/>
      <c r="O30" s="62" t="s">
        <v>967</v>
      </c>
      <c r="P30" s="221" t="s">
        <v>968</v>
      </c>
      <c r="Q30" s="14"/>
      <c r="R30" s="203">
        <v>0</v>
      </c>
      <c r="S30" s="120" t="s">
        <v>969</v>
      </c>
    </row>
    <row r="31" spans="2:19" ht="78.75" customHeight="1" x14ac:dyDescent="0.4">
      <c r="B31" s="16"/>
      <c r="C31" s="528"/>
      <c r="D31" s="529"/>
      <c r="E31" s="529"/>
      <c r="F31" s="530"/>
      <c r="G31" s="355" t="s">
        <v>171</v>
      </c>
      <c r="H31" s="364" t="s">
        <v>972</v>
      </c>
      <c r="I31" s="11">
        <v>46023</v>
      </c>
      <c r="J31" s="38">
        <v>46142</v>
      </c>
      <c r="K31" s="355" t="s">
        <v>111</v>
      </c>
      <c r="L31" s="355" t="s">
        <v>101</v>
      </c>
      <c r="M31" s="355" t="s">
        <v>970</v>
      </c>
      <c r="N31" s="13"/>
      <c r="O31" s="226" t="s">
        <v>973</v>
      </c>
      <c r="P31" s="551" t="s">
        <v>974</v>
      </c>
      <c r="Q31" s="14"/>
      <c r="R31" s="355" t="s">
        <v>975</v>
      </c>
      <c r="S31" s="552"/>
    </row>
    <row r="32" spans="2:19" ht="36" customHeight="1" x14ac:dyDescent="0.4">
      <c r="B32" s="16"/>
      <c r="C32" s="531"/>
      <c r="D32" s="532"/>
      <c r="E32" s="532"/>
      <c r="F32" s="533"/>
      <c r="G32" s="363"/>
      <c r="H32" s="365"/>
      <c r="I32" s="11">
        <v>46143</v>
      </c>
      <c r="J32" s="38">
        <v>46244</v>
      </c>
      <c r="K32" s="363"/>
      <c r="L32" s="363"/>
      <c r="M32" s="363"/>
      <c r="N32" s="13"/>
      <c r="O32" s="64" t="s">
        <v>814</v>
      </c>
      <c r="P32" s="474"/>
      <c r="Q32" s="14"/>
      <c r="R32" s="400"/>
      <c r="S32" s="553"/>
    </row>
    <row r="33" spans="2:19" ht="30" customHeight="1" x14ac:dyDescent="0.4">
      <c r="B33" s="16"/>
      <c r="C33" s="531"/>
      <c r="D33" s="532"/>
      <c r="E33" s="532"/>
      <c r="F33" s="533"/>
      <c r="G33" s="363"/>
      <c r="H33" s="365"/>
      <c r="I33" s="11">
        <v>46245</v>
      </c>
      <c r="J33" s="38"/>
      <c r="K33" s="363"/>
      <c r="L33" s="363"/>
      <c r="M33" s="363"/>
      <c r="N33" s="13"/>
      <c r="O33" s="64"/>
      <c r="P33" s="474"/>
      <c r="Q33" s="14"/>
      <c r="R33" s="400"/>
      <c r="S33" s="553"/>
    </row>
    <row r="34" spans="2:19" ht="30.75" customHeight="1" thickBot="1" x14ac:dyDescent="0.45">
      <c r="B34" s="16"/>
      <c r="C34" s="534"/>
      <c r="D34" s="535"/>
      <c r="E34" s="535"/>
      <c r="F34" s="536"/>
      <c r="G34" s="356"/>
      <c r="H34" s="366"/>
      <c r="I34" s="11"/>
      <c r="J34" s="38"/>
      <c r="K34" s="356"/>
      <c r="L34" s="356"/>
      <c r="M34" s="356"/>
      <c r="N34" s="13"/>
      <c r="O34" s="64"/>
      <c r="P34" s="475"/>
      <c r="Q34" s="14"/>
      <c r="R34" s="388"/>
      <c r="S34" s="554"/>
    </row>
    <row r="35" spans="2:19" ht="194.25" customHeight="1" thickBot="1" x14ac:dyDescent="0.45">
      <c r="B35" s="16"/>
      <c r="C35" s="537"/>
      <c r="D35" s="537"/>
      <c r="E35" s="537"/>
      <c r="F35" s="537"/>
      <c r="G35" s="39" t="s">
        <v>171</v>
      </c>
      <c r="H35" s="7" t="s">
        <v>187</v>
      </c>
      <c r="I35" s="11">
        <v>46023</v>
      </c>
      <c r="J35" s="38">
        <v>46073</v>
      </c>
      <c r="K35" s="7" t="s">
        <v>188</v>
      </c>
      <c r="L35" s="17" t="s">
        <v>101</v>
      </c>
      <c r="M35" s="227" t="s">
        <v>102</v>
      </c>
      <c r="N35" s="13"/>
      <c r="O35" s="62" t="s">
        <v>977</v>
      </c>
      <c r="P35" s="221" t="s">
        <v>976</v>
      </c>
      <c r="Q35" s="14"/>
      <c r="R35" s="202" t="s">
        <v>102</v>
      </c>
      <c r="S35" s="15"/>
    </row>
    <row r="36" spans="2:19" ht="276.75" customHeight="1" thickBot="1" x14ac:dyDescent="0.45">
      <c r="B36" s="16"/>
      <c r="C36" s="537"/>
      <c r="D36" s="537"/>
      <c r="E36" s="537"/>
      <c r="F36" s="537"/>
      <c r="G36" s="39" t="s">
        <v>171</v>
      </c>
      <c r="H36" s="7" t="s">
        <v>189</v>
      </c>
      <c r="I36" s="11">
        <v>46023</v>
      </c>
      <c r="J36" s="38">
        <v>46053</v>
      </c>
      <c r="K36" s="7" t="s">
        <v>190</v>
      </c>
      <c r="L36" s="39" t="s">
        <v>140</v>
      </c>
      <c r="M36" s="223" t="s">
        <v>191</v>
      </c>
      <c r="N36" s="13"/>
      <c r="O36" s="219" t="s">
        <v>982</v>
      </c>
      <c r="P36" s="221" t="s">
        <v>983</v>
      </c>
      <c r="Q36" s="14"/>
      <c r="R36" s="202">
        <v>0</v>
      </c>
      <c r="S36" s="120" t="s">
        <v>984</v>
      </c>
    </row>
    <row r="37" spans="2:19" ht="124.5" customHeight="1" x14ac:dyDescent="0.4">
      <c r="B37" s="16"/>
      <c r="C37" s="537"/>
      <c r="D37" s="537"/>
      <c r="E37" s="537"/>
      <c r="F37" s="537"/>
      <c r="G37" s="523" t="s">
        <v>171</v>
      </c>
      <c r="H37" s="355" t="s">
        <v>192</v>
      </c>
      <c r="I37" s="11">
        <v>46023</v>
      </c>
      <c r="J37" s="38">
        <v>46203</v>
      </c>
      <c r="K37" s="515" t="s">
        <v>971</v>
      </c>
      <c r="L37" s="355" t="s">
        <v>194</v>
      </c>
      <c r="M37" s="362">
        <v>1</v>
      </c>
      <c r="N37" s="13"/>
      <c r="O37" s="226" t="s">
        <v>978</v>
      </c>
      <c r="P37" s="221" t="s">
        <v>979</v>
      </c>
      <c r="Q37" s="14"/>
      <c r="R37" s="39" t="s">
        <v>981</v>
      </c>
      <c r="S37" s="120" t="s">
        <v>980</v>
      </c>
    </row>
    <row r="38" spans="2:19" ht="84.75" customHeight="1" x14ac:dyDescent="0.4">
      <c r="B38" s="16"/>
      <c r="C38" s="537"/>
      <c r="D38" s="537"/>
      <c r="E38" s="537"/>
      <c r="F38" s="537"/>
      <c r="G38" s="523"/>
      <c r="H38" s="356"/>
      <c r="I38" s="11">
        <v>46023</v>
      </c>
      <c r="J38" s="38">
        <v>46356</v>
      </c>
      <c r="K38" s="426"/>
      <c r="L38" s="356"/>
      <c r="M38" s="356"/>
      <c r="N38" s="13"/>
      <c r="O38" s="64"/>
      <c r="P38" s="14"/>
      <c r="Q38" s="14"/>
      <c r="R38" s="14"/>
      <c r="S38" s="15"/>
    </row>
    <row r="39" spans="2:19" ht="84.75" hidden="1" customHeight="1" x14ac:dyDescent="0.4">
      <c r="B39" s="16"/>
      <c r="C39" s="537"/>
      <c r="D39" s="537"/>
      <c r="E39" s="537"/>
      <c r="F39" s="537"/>
      <c r="G39" s="39" t="s">
        <v>137</v>
      </c>
      <c r="H39" s="7" t="s">
        <v>195</v>
      </c>
      <c r="I39" s="11">
        <v>46023</v>
      </c>
      <c r="J39" s="38">
        <v>46062</v>
      </c>
      <c r="K39" s="78" t="s">
        <v>193</v>
      </c>
      <c r="L39" s="17" t="s">
        <v>101</v>
      </c>
      <c r="M39" s="17" t="s">
        <v>102</v>
      </c>
      <c r="N39" s="13"/>
      <c r="O39" s="64"/>
      <c r="P39" s="14"/>
      <c r="Q39" s="14"/>
      <c r="R39" s="14"/>
      <c r="S39" s="15"/>
    </row>
    <row r="40" spans="2:19" ht="27.75" customHeight="1" thickBot="1" x14ac:dyDescent="0.45">
      <c r="B40" s="52"/>
      <c r="C40" s="53"/>
      <c r="D40" s="54"/>
      <c r="E40" s="54"/>
      <c r="F40" s="55"/>
      <c r="G40" s="55"/>
      <c r="H40" s="7"/>
      <c r="I40" s="56"/>
      <c r="J40" s="38"/>
      <c r="K40" s="57"/>
      <c r="L40" s="17"/>
      <c r="M40" s="17"/>
      <c r="N40" s="13"/>
      <c r="O40" s="65"/>
      <c r="P40" s="66"/>
      <c r="Q40" s="66"/>
      <c r="R40" s="66"/>
      <c r="S40" s="67"/>
    </row>
    <row r="41" spans="2:19" ht="16.5" customHeight="1" thickBot="1" x14ac:dyDescent="0.45">
      <c r="B41" s="375" t="s">
        <v>18</v>
      </c>
      <c r="C41" s="376"/>
      <c r="D41" s="376"/>
      <c r="E41" s="376"/>
      <c r="F41" s="376"/>
      <c r="G41" s="376"/>
      <c r="H41" s="376"/>
      <c r="I41" s="376"/>
      <c r="J41" s="376"/>
      <c r="K41" s="376"/>
      <c r="L41" s="376"/>
      <c r="M41" s="377"/>
      <c r="N41" s="60">
        <f>SUM(N19:N40)</f>
        <v>0</v>
      </c>
      <c r="O41" s="68"/>
      <c r="P41" s="22"/>
      <c r="Q41" s="22"/>
      <c r="R41" s="22"/>
      <c r="S41" s="23"/>
    </row>
    <row r="42" spans="2:19" ht="130.5" customHeight="1" x14ac:dyDescent="0.4">
      <c r="B42" s="378"/>
      <c r="C42" s="379"/>
      <c r="D42" s="379"/>
      <c r="E42" s="379"/>
      <c r="F42" s="379"/>
      <c r="G42" s="379"/>
      <c r="H42" s="379"/>
      <c r="I42" s="379"/>
      <c r="J42" s="379"/>
      <c r="K42" s="379"/>
      <c r="L42" s="379"/>
      <c r="M42" s="379"/>
      <c r="N42" s="380"/>
    </row>
    <row r="43" spans="2:19" s="9" customFormat="1" ht="21" x14ac:dyDescent="0.5">
      <c r="B43" s="381" t="s">
        <v>19</v>
      </c>
      <c r="C43" s="382"/>
      <c r="D43" s="382"/>
      <c r="E43" s="382"/>
      <c r="F43" s="382"/>
      <c r="G43" s="382"/>
      <c r="H43" s="382" t="s">
        <v>20</v>
      </c>
      <c r="I43" s="382"/>
      <c r="J43" s="382"/>
      <c r="K43" s="382" t="s">
        <v>21</v>
      </c>
      <c r="L43" s="382"/>
      <c r="M43" s="382"/>
      <c r="N43" s="383"/>
    </row>
    <row r="44" spans="2:19" ht="17.25" thickBot="1" x14ac:dyDescent="0.45">
      <c r="B44" s="370" t="s">
        <v>196</v>
      </c>
      <c r="C44" s="371"/>
      <c r="D44" s="371"/>
      <c r="E44" s="371"/>
      <c r="F44" s="371"/>
      <c r="G44" s="371"/>
      <c r="H44" s="372" t="s">
        <v>197</v>
      </c>
      <c r="I44" s="372"/>
      <c r="J44" s="372"/>
      <c r="K44" s="372" t="s">
        <v>104</v>
      </c>
      <c r="L44" s="372"/>
      <c r="M44" s="372"/>
      <c r="N44" s="373"/>
    </row>
  </sheetData>
  <mergeCells count="81">
    <mergeCell ref="P31:P34"/>
    <mergeCell ref="R31:R34"/>
    <mergeCell ref="S31:S34"/>
    <mergeCell ref="B7:H7"/>
    <mergeCell ref="I7:N7"/>
    <mergeCell ref="B8:H8"/>
    <mergeCell ref="I8:N8"/>
    <mergeCell ref="I11:J11"/>
    <mergeCell ref="K11:K12"/>
    <mergeCell ref="L11:L12"/>
    <mergeCell ref="M11:M12"/>
    <mergeCell ref="N11:N12"/>
    <mergeCell ref="B9:H9"/>
    <mergeCell ref="I9:N9"/>
    <mergeCell ref="B13:B23"/>
    <mergeCell ref="N20:N22"/>
    <mergeCell ref="B2:F5"/>
    <mergeCell ref="G2:N2"/>
    <mergeCell ref="G3:N3"/>
    <mergeCell ref="G4:H4"/>
    <mergeCell ref="I4:J4"/>
    <mergeCell ref="K4:L4"/>
    <mergeCell ref="M4:N4"/>
    <mergeCell ref="G5:H5"/>
    <mergeCell ref="I5:J5"/>
    <mergeCell ref="K5:L5"/>
    <mergeCell ref="M5:N5"/>
    <mergeCell ref="B10:H10"/>
    <mergeCell ref="I10:N10"/>
    <mergeCell ref="B11:B12"/>
    <mergeCell ref="C11:F11"/>
    <mergeCell ref="G11:G12"/>
    <mergeCell ref="H11:H12"/>
    <mergeCell ref="C13:C14"/>
    <mergeCell ref="D13:D14"/>
    <mergeCell ref="E13:E14"/>
    <mergeCell ref="G13:G14"/>
    <mergeCell ref="C15:F23"/>
    <mergeCell ref="G15:G23"/>
    <mergeCell ref="N24:N26"/>
    <mergeCell ref="B27:B30"/>
    <mergeCell ref="C27:F28"/>
    <mergeCell ref="G27:G28"/>
    <mergeCell ref="K27:K28"/>
    <mergeCell ref="L27:L28"/>
    <mergeCell ref="C29:F29"/>
    <mergeCell ref="C30:F30"/>
    <mergeCell ref="B24:B26"/>
    <mergeCell ref="C24:F26"/>
    <mergeCell ref="G24:G26"/>
    <mergeCell ref="K24:K26"/>
    <mergeCell ref="L24:L26"/>
    <mergeCell ref="M24:M26"/>
    <mergeCell ref="B41:M41"/>
    <mergeCell ref="C31:F34"/>
    <mergeCell ref="G31:G34"/>
    <mergeCell ref="C35:F35"/>
    <mergeCell ref="C36:F36"/>
    <mergeCell ref="C37:F38"/>
    <mergeCell ref="G37:G38"/>
    <mergeCell ref="H37:H38"/>
    <mergeCell ref="K37:K38"/>
    <mergeCell ref="L37:L38"/>
    <mergeCell ref="M37:M38"/>
    <mergeCell ref="C39:F39"/>
    <mergeCell ref="K31:K34"/>
    <mergeCell ref="L31:L34"/>
    <mergeCell ref="M31:M34"/>
    <mergeCell ref="H31:H34"/>
    <mergeCell ref="B42:N42"/>
    <mergeCell ref="B43:G43"/>
    <mergeCell ref="H43:J43"/>
    <mergeCell ref="K43:N43"/>
    <mergeCell ref="B44:G44"/>
    <mergeCell ref="H44:J44"/>
    <mergeCell ref="K44:N44"/>
    <mergeCell ref="O11:O12"/>
    <mergeCell ref="P11:P12"/>
    <mergeCell ref="Q11:Q12"/>
    <mergeCell ref="R11:R12"/>
    <mergeCell ref="S11:S12"/>
  </mergeCells>
  <conditionalFormatting sqref="J13:J209">
    <cfRule type="expression" dxfId="32" priority="1">
      <formula>AND(TODAY()&gt;=I13,TODAY()&gt;J13)</formula>
    </cfRule>
    <cfRule type="expression" dxfId="31" priority="2">
      <formula>AND(TODAY()&gt;=I13,TODAY()&lt;=J13,J13-TODAY()&lt;=30)</formula>
    </cfRule>
    <cfRule type="expression" dxfId="30" priority="3">
      <formula>_xludf.AND(_xludf.TODAY()&gt;=I13, _xludf.TODAY()&lt;=J13-3)</formula>
    </cfRule>
  </conditionalFormatting>
  <hyperlinks>
    <hyperlink ref="P13" r:id="rId1" xr:uid="{3645116C-4106-47E2-B6D5-9B9BB8CB3959}"/>
    <hyperlink ref="P19" r:id="rId2" xr:uid="{6AA8F336-777D-40D4-9E19-D00C36A268DC}"/>
    <hyperlink ref="P20" r:id="rId3" xr:uid="{283E6931-948A-4084-888C-A0877217879F}"/>
    <hyperlink ref="P27" r:id="rId4" xr:uid="{DB093283-8E81-4581-808A-A39E450F1BF7}"/>
    <hyperlink ref="P30" r:id="rId5" xr:uid="{CEF6594E-E42D-4711-8C1F-065CD293FDB7}"/>
    <hyperlink ref="P31" r:id="rId6" xr:uid="{9F38FA2F-8A33-45DC-BB85-764613352EF5}"/>
    <hyperlink ref="P35" r:id="rId7" xr:uid="{1BA2DF5B-C7F6-4885-9C5E-86FE6485C298}"/>
    <hyperlink ref="P37" r:id="rId8" xr:uid="{785B2AF8-1A7A-4DED-AF8D-C0D37F349DB0}"/>
    <hyperlink ref="P36" r:id="rId9" xr:uid="{61E2162D-B3B4-4621-AF1E-9E0C36CC5631}"/>
  </hyperlinks>
  <pageMargins left="0.7" right="0.7" top="0.75" bottom="0.75" header="0.3" footer="0.3"/>
  <drawing r:id="rId10"/>
  <legacyDrawing r:id="rId1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4DA29-4DD7-42D8-B0A6-7130D6EF0114}">
  <dimension ref="B1:HE50"/>
  <sheetViews>
    <sheetView topLeftCell="F43" zoomScale="83" zoomScaleNormal="70" workbookViewId="0">
      <selection activeCell="M44" sqref="M44"/>
    </sheetView>
  </sheetViews>
  <sheetFormatPr baseColWidth="10" defaultRowHeight="15" x14ac:dyDescent="0.25"/>
  <cols>
    <col min="1" max="1" width="2.140625" style="79" customWidth="1"/>
    <col min="2" max="2" width="17.28515625" style="79" customWidth="1"/>
    <col min="3" max="3" width="19.42578125" style="79" customWidth="1"/>
    <col min="4" max="4" width="19.85546875" style="79" customWidth="1"/>
    <col min="5" max="5" width="20.42578125" style="79" customWidth="1"/>
    <col min="6" max="6" width="17.28515625" style="79" customWidth="1"/>
    <col min="7" max="7" width="15.140625" style="79" customWidth="1"/>
    <col min="8" max="8" width="51.140625" style="79" customWidth="1"/>
    <col min="9" max="9" width="16.28515625" style="79" customWidth="1"/>
    <col min="10" max="10" width="18" style="79" customWidth="1"/>
    <col min="11" max="11" width="34.42578125" style="79" customWidth="1"/>
    <col min="12" max="12" width="38.85546875" style="79" customWidth="1"/>
    <col min="13" max="13" width="17.140625" style="81" customWidth="1"/>
    <col min="14" max="14" width="17.7109375" style="79" hidden="1" customWidth="1"/>
    <col min="15" max="15" width="61" style="79" customWidth="1"/>
    <col min="16" max="16" width="46.5703125" style="79" customWidth="1"/>
    <col min="17" max="17" width="30.140625" style="79" hidden="1" customWidth="1"/>
    <col min="18" max="19" width="46.5703125" style="79" customWidth="1"/>
    <col min="20" max="256" width="11.42578125" style="79"/>
    <col min="257" max="261" width="17.28515625" style="79" customWidth="1"/>
    <col min="262" max="262" width="59.28515625" style="79" customWidth="1"/>
    <col min="263" max="263" width="16.7109375" style="79" customWidth="1"/>
    <col min="264" max="264" width="17" style="79" customWidth="1"/>
    <col min="265" max="265" width="17.7109375" style="79" customWidth="1"/>
    <col min="266" max="266" width="13.5703125" style="79" customWidth="1"/>
    <col min="267" max="267" width="16.5703125" style="79" customWidth="1"/>
    <col min="268" max="268" width="13.28515625" style="79" customWidth="1"/>
    <col min="269" max="269" width="17.140625" style="79" customWidth="1"/>
    <col min="270" max="512" width="11.42578125" style="79"/>
    <col min="513" max="517" width="17.28515625" style="79" customWidth="1"/>
    <col min="518" max="518" width="59.28515625" style="79" customWidth="1"/>
    <col min="519" max="519" width="16.7109375" style="79" customWidth="1"/>
    <col min="520" max="520" width="17" style="79" customWidth="1"/>
    <col min="521" max="521" width="17.7109375" style="79" customWidth="1"/>
    <col min="522" max="522" width="13.5703125" style="79" customWidth="1"/>
    <col min="523" max="523" width="16.5703125" style="79" customWidth="1"/>
    <col min="524" max="524" width="13.28515625" style="79" customWidth="1"/>
    <col min="525" max="525" width="17.140625" style="79" customWidth="1"/>
    <col min="526" max="768" width="11.42578125" style="79"/>
    <col min="769" max="773" width="17.28515625" style="79" customWidth="1"/>
    <col min="774" max="774" width="59.28515625" style="79" customWidth="1"/>
    <col min="775" max="775" width="16.7109375" style="79" customWidth="1"/>
    <col min="776" max="776" width="17" style="79" customWidth="1"/>
    <col min="777" max="777" width="17.7109375" style="79" customWidth="1"/>
    <col min="778" max="778" width="13.5703125" style="79" customWidth="1"/>
    <col min="779" max="779" width="16.5703125" style="79" customWidth="1"/>
    <col min="780" max="780" width="13.28515625" style="79" customWidth="1"/>
    <col min="781" max="781" width="17.140625" style="79" customWidth="1"/>
    <col min="782" max="1024" width="11.42578125" style="79"/>
    <col min="1025" max="1029" width="17.28515625" style="79" customWidth="1"/>
    <col min="1030" max="1030" width="59.28515625" style="79" customWidth="1"/>
    <col min="1031" max="1031" width="16.7109375" style="79" customWidth="1"/>
    <col min="1032" max="1032" width="17" style="79" customWidth="1"/>
    <col min="1033" max="1033" width="17.7109375" style="79" customWidth="1"/>
    <col min="1034" max="1034" width="13.5703125" style="79" customWidth="1"/>
    <col min="1035" max="1035" width="16.5703125" style="79" customWidth="1"/>
    <col min="1036" max="1036" width="13.28515625" style="79" customWidth="1"/>
    <col min="1037" max="1037" width="17.140625" style="79" customWidth="1"/>
    <col min="1038" max="1280" width="11.42578125" style="79"/>
    <col min="1281" max="1285" width="17.28515625" style="79" customWidth="1"/>
    <col min="1286" max="1286" width="59.28515625" style="79" customWidth="1"/>
    <col min="1287" max="1287" width="16.7109375" style="79" customWidth="1"/>
    <col min="1288" max="1288" width="17" style="79" customWidth="1"/>
    <col min="1289" max="1289" width="17.7109375" style="79" customWidth="1"/>
    <col min="1290" max="1290" width="13.5703125" style="79" customWidth="1"/>
    <col min="1291" max="1291" width="16.5703125" style="79" customWidth="1"/>
    <col min="1292" max="1292" width="13.28515625" style="79" customWidth="1"/>
    <col min="1293" max="1293" width="17.140625" style="79" customWidth="1"/>
    <col min="1294" max="1536" width="11.42578125" style="79"/>
    <col min="1537" max="1541" width="17.28515625" style="79" customWidth="1"/>
    <col min="1542" max="1542" width="59.28515625" style="79" customWidth="1"/>
    <col min="1543" max="1543" width="16.7109375" style="79" customWidth="1"/>
    <col min="1544" max="1544" width="17" style="79" customWidth="1"/>
    <col min="1545" max="1545" width="17.7109375" style="79" customWidth="1"/>
    <col min="1546" max="1546" width="13.5703125" style="79" customWidth="1"/>
    <col min="1547" max="1547" width="16.5703125" style="79" customWidth="1"/>
    <col min="1548" max="1548" width="13.28515625" style="79" customWidth="1"/>
    <col min="1549" max="1549" width="17.140625" style="79" customWidth="1"/>
    <col min="1550" max="1792" width="11.42578125" style="79"/>
    <col min="1793" max="1797" width="17.28515625" style="79" customWidth="1"/>
    <col min="1798" max="1798" width="59.28515625" style="79" customWidth="1"/>
    <col min="1799" max="1799" width="16.7109375" style="79" customWidth="1"/>
    <col min="1800" max="1800" width="17" style="79" customWidth="1"/>
    <col min="1801" max="1801" width="17.7109375" style="79" customWidth="1"/>
    <col min="1802" max="1802" width="13.5703125" style="79" customWidth="1"/>
    <col min="1803" max="1803" width="16.5703125" style="79" customWidth="1"/>
    <col min="1804" max="1804" width="13.28515625" style="79" customWidth="1"/>
    <col min="1805" max="1805" width="17.140625" style="79" customWidth="1"/>
    <col min="1806" max="2048" width="11.42578125" style="79"/>
    <col min="2049" max="2053" width="17.28515625" style="79" customWidth="1"/>
    <col min="2054" max="2054" width="59.28515625" style="79" customWidth="1"/>
    <col min="2055" max="2055" width="16.7109375" style="79" customWidth="1"/>
    <col min="2056" max="2056" width="17" style="79" customWidth="1"/>
    <col min="2057" max="2057" width="17.7109375" style="79" customWidth="1"/>
    <col min="2058" max="2058" width="13.5703125" style="79" customWidth="1"/>
    <col min="2059" max="2059" width="16.5703125" style="79" customWidth="1"/>
    <col min="2060" max="2060" width="13.28515625" style="79" customWidth="1"/>
    <col min="2061" max="2061" width="17.140625" style="79" customWidth="1"/>
    <col min="2062" max="2304" width="11.42578125" style="79"/>
    <col min="2305" max="2309" width="17.28515625" style="79" customWidth="1"/>
    <col min="2310" max="2310" width="59.28515625" style="79" customWidth="1"/>
    <col min="2311" max="2311" width="16.7109375" style="79" customWidth="1"/>
    <col min="2312" max="2312" width="17" style="79" customWidth="1"/>
    <col min="2313" max="2313" width="17.7109375" style="79" customWidth="1"/>
    <col min="2314" max="2314" width="13.5703125" style="79" customWidth="1"/>
    <col min="2315" max="2315" width="16.5703125" style="79" customWidth="1"/>
    <col min="2316" max="2316" width="13.28515625" style="79" customWidth="1"/>
    <col min="2317" max="2317" width="17.140625" style="79" customWidth="1"/>
    <col min="2318" max="2560" width="11.42578125" style="79"/>
    <col min="2561" max="2565" width="17.28515625" style="79" customWidth="1"/>
    <col min="2566" max="2566" width="59.28515625" style="79" customWidth="1"/>
    <col min="2567" max="2567" width="16.7109375" style="79" customWidth="1"/>
    <col min="2568" max="2568" width="17" style="79" customWidth="1"/>
    <col min="2569" max="2569" width="17.7109375" style="79" customWidth="1"/>
    <col min="2570" max="2570" width="13.5703125" style="79" customWidth="1"/>
    <col min="2571" max="2571" width="16.5703125" style="79" customWidth="1"/>
    <col min="2572" max="2572" width="13.28515625" style="79" customWidth="1"/>
    <col min="2573" max="2573" width="17.140625" style="79" customWidth="1"/>
    <col min="2574" max="2816" width="11.42578125" style="79"/>
    <col min="2817" max="2821" width="17.28515625" style="79" customWidth="1"/>
    <col min="2822" max="2822" width="59.28515625" style="79" customWidth="1"/>
    <col min="2823" max="2823" width="16.7109375" style="79" customWidth="1"/>
    <col min="2824" max="2824" width="17" style="79" customWidth="1"/>
    <col min="2825" max="2825" width="17.7109375" style="79" customWidth="1"/>
    <col min="2826" max="2826" width="13.5703125" style="79" customWidth="1"/>
    <col min="2827" max="2827" width="16.5703125" style="79" customWidth="1"/>
    <col min="2828" max="2828" width="13.28515625" style="79" customWidth="1"/>
    <col min="2829" max="2829" width="17.140625" style="79" customWidth="1"/>
    <col min="2830" max="3072" width="11.42578125" style="79"/>
    <col min="3073" max="3077" width="17.28515625" style="79" customWidth="1"/>
    <col min="3078" max="3078" width="59.28515625" style="79" customWidth="1"/>
    <col min="3079" max="3079" width="16.7109375" style="79" customWidth="1"/>
    <col min="3080" max="3080" width="17" style="79" customWidth="1"/>
    <col min="3081" max="3081" width="17.7109375" style="79" customWidth="1"/>
    <col min="3082" max="3082" width="13.5703125" style="79" customWidth="1"/>
    <col min="3083" max="3083" width="16.5703125" style="79" customWidth="1"/>
    <col min="3084" max="3084" width="13.28515625" style="79" customWidth="1"/>
    <col min="3085" max="3085" width="17.140625" style="79" customWidth="1"/>
    <col min="3086" max="3328" width="11.42578125" style="79"/>
    <col min="3329" max="3333" width="17.28515625" style="79" customWidth="1"/>
    <col min="3334" max="3334" width="59.28515625" style="79" customWidth="1"/>
    <col min="3335" max="3335" width="16.7109375" style="79" customWidth="1"/>
    <col min="3336" max="3336" width="17" style="79" customWidth="1"/>
    <col min="3337" max="3337" width="17.7109375" style="79" customWidth="1"/>
    <col min="3338" max="3338" width="13.5703125" style="79" customWidth="1"/>
    <col min="3339" max="3339" width="16.5703125" style="79" customWidth="1"/>
    <col min="3340" max="3340" width="13.28515625" style="79" customWidth="1"/>
    <col min="3341" max="3341" width="17.140625" style="79" customWidth="1"/>
    <col min="3342" max="3584" width="11.42578125" style="79"/>
    <col min="3585" max="3589" width="17.28515625" style="79" customWidth="1"/>
    <col min="3590" max="3590" width="59.28515625" style="79" customWidth="1"/>
    <col min="3591" max="3591" width="16.7109375" style="79" customWidth="1"/>
    <col min="3592" max="3592" width="17" style="79" customWidth="1"/>
    <col min="3593" max="3593" width="17.7109375" style="79" customWidth="1"/>
    <col min="3594" max="3594" width="13.5703125" style="79" customWidth="1"/>
    <col min="3595" max="3595" width="16.5703125" style="79" customWidth="1"/>
    <col min="3596" max="3596" width="13.28515625" style="79" customWidth="1"/>
    <col min="3597" max="3597" width="17.140625" style="79" customWidth="1"/>
    <col min="3598" max="3840" width="11.42578125" style="79"/>
    <col min="3841" max="3845" width="17.28515625" style="79" customWidth="1"/>
    <col min="3846" max="3846" width="59.28515625" style="79" customWidth="1"/>
    <col min="3847" max="3847" width="16.7109375" style="79" customWidth="1"/>
    <col min="3848" max="3848" width="17" style="79" customWidth="1"/>
    <col min="3849" max="3849" width="17.7109375" style="79" customWidth="1"/>
    <col min="3850" max="3850" width="13.5703125" style="79" customWidth="1"/>
    <col min="3851" max="3851" width="16.5703125" style="79" customWidth="1"/>
    <col min="3852" max="3852" width="13.28515625" style="79" customWidth="1"/>
    <col min="3853" max="3853" width="17.140625" style="79" customWidth="1"/>
    <col min="3854" max="4096" width="11.42578125" style="79"/>
    <col min="4097" max="4101" width="17.28515625" style="79" customWidth="1"/>
    <col min="4102" max="4102" width="59.28515625" style="79" customWidth="1"/>
    <col min="4103" max="4103" width="16.7109375" style="79" customWidth="1"/>
    <col min="4104" max="4104" width="17" style="79" customWidth="1"/>
    <col min="4105" max="4105" width="17.7109375" style="79" customWidth="1"/>
    <col min="4106" max="4106" width="13.5703125" style="79" customWidth="1"/>
    <col min="4107" max="4107" width="16.5703125" style="79" customWidth="1"/>
    <col min="4108" max="4108" width="13.28515625" style="79" customWidth="1"/>
    <col min="4109" max="4109" width="17.140625" style="79" customWidth="1"/>
    <col min="4110" max="4352" width="11.42578125" style="79"/>
    <col min="4353" max="4357" width="17.28515625" style="79" customWidth="1"/>
    <col min="4358" max="4358" width="59.28515625" style="79" customWidth="1"/>
    <col min="4359" max="4359" width="16.7109375" style="79" customWidth="1"/>
    <col min="4360" max="4360" width="17" style="79" customWidth="1"/>
    <col min="4361" max="4361" width="17.7109375" style="79" customWidth="1"/>
    <col min="4362" max="4362" width="13.5703125" style="79" customWidth="1"/>
    <col min="4363" max="4363" width="16.5703125" style="79" customWidth="1"/>
    <col min="4364" max="4364" width="13.28515625" style="79" customWidth="1"/>
    <col min="4365" max="4365" width="17.140625" style="79" customWidth="1"/>
    <col min="4366" max="4608" width="11.42578125" style="79"/>
    <col min="4609" max="4613" width="17.28515625" style="79" customWidth="1"/>
    <col min="4614" max="4614" width="59.28515625" style="79" customWidth="1"/>
    <col min="4615" max="4615" width="16.7109375" style="79" customWidth="1"/>
    <col min="4616" max="4616" width="17" style="79" customWidth="1"/>
    <col min="4617" max="4617" width="17.7109375" style="79" customWidth="1"/>
    <col min="4618" max="4618" width="13.5703125" style="79" customWidth="1"/>
    <col min="4619" max="4619" width="16.5703125" style="79" customWidth="1"/>
    <col min="4620" max="4620" width="13.28515625" style="79" customWidth="1"/>
    <col min="4621" max="4621" width="17.140625" style="79" customWidth="1"/>
    <col min="4622" max="4864" width="11.42578125" style="79"/>
    <col min="4865" max="4869" width="17.28515625" style="79" customWidth="1"/>
    <col min="4870" max="4870" width="59.28515625" style="79" customWidth="1"/>
    <col min="4871" max="4871" width="16.7109375" style="79" customWidth="1"/>
    <col min="4872" max="4872" width="17" style="79" customWidth="1"/>
    <col min="4873" max="4873" width="17.7109375" style="79" customWidth="1"/>
    <col min="4874" max="4874" width="13.5703125" style="79" customWidth="1"/>
    <col min="4875" max="4875" width="16.5703125" style="79" customWidth="1"/>
    <col min="4876" max="4876" width="13.28515625" style="79" customWidth="1"/>
    <col min="4877" max="4877" width="17.140625" style="79" customWidth="1"/>
    <col min="4878" max="5120" width="11.42578125" style="79"/>
    <col min="5121" max="5125" width="17.28515625" style="79" customWidth="1"/>
    <col min="5126" max="5126" width="59.28515625" style="79" customWidth="1"/>
    <col min="5127" max="5127" width="16.7109375" style="79" customWidth="1"/>
    <col min="5128" max="5128" width="17" style="79" customWidth="1"/>
    <col min="5129" max="5129" width="17.7109375" style="79" customWidth="1"/>
    <col min="5130" max="5130" width="13.5703125" style="79" customWidth="1"/>
    <col min="5131" max="5131" width="16.5703125" style="79" customWidth="1"/>
    <col min="5132" max="5132" width="13.28515625" style="79" customWidth="1"/>
    <col min="5133" max="5133" width="17.140625" style="79" customWidth="1"/>
    <col min="5134" max="5376" width="11.42578125" style="79"/>
    <col min="5377" max="5381" width="17.28515625" style="79" customWidth="1"/>
    <col min="5382" max="5382" width="59.28515625" style="79" customWidth="1"/>
    <col min="5383" max="5383" width="16.7109375" style="79" customWidth="1"/>
    <col min="5384" max="5384" width="17" style="79" customWidth="1"/>
    <col min="5385" max="5385" width="17.7109375" style="79" customWidth="1"/>
    <col min="5386" max="5386" width="13.5703125" style="79" customWidth="1"/>
    <col min="5387" max="5387" width="16.5703125" style="79" customWidth="1"/>
    <col min="5388" max="5388" width="13.28515625" style="79" customWidth="1"/>
    <col min="5389" max="5389" width="17.140625" style="79" customWidth="1"/>
    <col min="5390" max="5632" width="11.42578125" style="79"/>
    <col min="5633" max="5637" width="17.28515625" style="79" customWidth="1"/>
    <col min="5638" max="5638" width="59.28515625" style="79" customWidth="1"/>
    <col min="5639" max="5639" width="16.7109375" style="79" customWidth="1"/>
    <col min="5640" max="5640" width="17" style="79" customWidth="1"/>
    <col min="5641" max="5641" width="17.7109375" style="79" customWidth="1"/>
    <col min="5642" max="5642" width="13.5703125" style="79" customWidth="1"/>
    <col min="5643" max="5643" width="16.5703125" style="79" customWidth="1"/>
    <col min="5644" max="5644" width="13.28515625" style="79" customWidth="1"/>
    <col min="5645" max="5645" width="17.140625" style="79" customWidth="1"/>
    <col min="5646" max="5888" width="11.42578125" style="79"/>
    <col min="5889" max="5893" width="17.28515625" style="79" customWidth="1"/>
    <col min="5894" max="5894" width="59.28515625" style="79" customWidth="1"/>
    <col min="5895" max="5895" width="16.7109375" style="79" customWidth="1"/>
    <col min="5896" max="5896" width="17" style="79" customWidth="1"/>
    <col min="5897" max="5897" width="17.7109375" style="79" customWidth="1"/>
    <col min="5898" max="5898" width="13.5703125" style="79" customWidth="1"/>
    <col min="5899" max="5899" width="16.5703125" style="79" customWidth="1"/>
    <col min="5900" max="5900" width="13.28515625" style="79" customWidth="1"/>
    <col min="5901" max="5901" width="17.140625" style="79" customWidth="1"/>
    <col min="5902" max="6144" width="11.42578125" style="79"/>
    <col min="6145" max="6149" width="17.28515625" style="79" customWidth="1"/>
    <col min="6150" max="6150" width="59.28515625" style="79" customWidth="1"/>
    <col min="6151" max="6151" width="16.7109375" style="79" customWidth="1"/>
    <col min="6152" max="6152" width="17" style="79" customWidth="1"/>
    <col min="6153" max="6153" width="17.7109375" style="79" customWidth="1"/>
    <col min="6154" max="6154" width="13.5703125" style="79" customWidth="1"/>
    <col min="6155" max="6155" width="16.5703125" style="79" customWidth="1"/>
    <col min="6156" max="6156" width="13.28515625" style="79" customWidth="1"/>
    <col min="6157" max="6157" width="17.140625" style="79" customWidth="1"/>
    <col min="6158" max="6400" width="11.42578125" style="79"/>
    <col min="6401" max="6405" width="17.28515625" style="79" customWidth="1"/>
    <col min="6406" max="6406" width="59.28515625" style="79" customWidth="1"/>
    <col min="6407" max="6407" width="16.7109375" style="79" customWidth="1"/>
    <col min="6408" max="6408" width="17" style="79" customWidth="1"/>
    <col min="6409" max="6409" width="17.7109375" style="79" customWidth="1"/>
    <col min="6410" max="6410" width="13.5703125" style="79" customWidth="1"/>
    <col min="6411" max="6411" width="16.5703125" style="79" customWidth="1"/>
    <col min="6412" max="6412" width="13.28515625" style="79" customWidth="1"/>
    <col min="6413" max="6413" width="17.140625" style="79" customWidth="1"/>
    <col min="6414" max="6656" width="11.42578125" style="79"/>
    <col min="6657" max="6661" width="17.28515625" style="79" customWidth="1"/>
    <col min="6662" max="6662" width="59.28515625" style="79" customWidth="1"/>
    <col min="6663" max="6663" width="16.7109375" style="79" customWidth="1"/>
    <col min="6664" max="6664" width="17" style="79" customWidth="1"/>
    <col min="6665" max="6665" width="17.7109375" style="79" customWidth="1"/>
    <col min="6666" max="6666" width="13.5703125" style="79" customWidth="1"/>
    <col min="6667" max="6667" width="16.5703125" style="79" customWidth="1"/>
    <col min="6668" max="6668" width="13.28515625" style="79" customWidth="1"/>
    <col min="6669" max="6669" width="17.140625" style="79" customWidth="1"/>
    <col min="6670" max="6912" width="11.42578125" style="79"/>
    <col min="6913" max="6917" width="17.28515625" style="79" customWidth="1"/>
    <col min="6918" max="6918" width="59.28515625" style="79" customWidth="1"/>
    <col min="6919" max="6919" width="16.7109375" style="79" customWidth="1"/>
    <col min="6920" max="6920" width="17" style="79" customWidth="1"/>
    <col min="6921" max="6921" width="17.7109375" style="79" customWidth="1"/>
    <col min="6922" max="6922" width="13.5703125" style="79" customWidth="1"/>
    <col min="6923" max="6923" width="16.5703125" style="79" customWidth="1"/>
    <col min="6924" max="6924" width="13.28515625" style="79" customWidth="1"/>
    <col min="6925" max="6925" width="17.140625" style="79" customWidth="1"/>
    <col min="6926" max="7168" width="11.42578125" style="79"/>
    <col min="7169" max="7173" width="17.28515625" style="79" customWidth="1"/>
    <col min="7174" max="7174" width="59.28515625" style="79" customWidth="1"/>
    <col min="7175" max="7175" width="16.7109375" style="79" customWidth="1"/>
    <col min="7176" max="7176" width="17" style="79" customWidth="1"/>
    <col min="7177" max="7177" width="17.7109375" style="79" customWidth="1"/>
    <col min="7178" max="7178" width="13.5703125" style="79" customWidth="1"/>
    <col min="7179" max="7179" width="16.5703125" style="79" customWidth="1"/>
    <col min="7180" max="7180" width="13.28515625" style="79" customWidth="1"/>
    <col min="7181" max="7181" width="17.140625" style="79" customWidth="1"/>
    <col min="7182" max="7424" width="11.42578125" style="79"/>
    <col min="7425" max="7429" width="17.28515625" style="79" customWidth="1"/>
    <col min="7430" max="7430" width="59.28515625" style="79" customWidth="1"/>
    <col min="7431" max="7431" width="16.7109375" style="79" customWidth="1"/>
    <col min="7432" max="7432" width="17" style="79" customWidth="1"/>
    <col min="7433" max="7433" width="17.7109375" style="79" customWidth="1"/>
    <col min="7434" max="7434" width="13.5703125" style="79" customWidth="1"/>
    <col min="7435" max="7435" width="16.5703125" style="79" customWidth="1"/>
    <col min="7436" max="7436" width="13.28515625" style="79" customWidth="1"/>
    <col min="7437" max="7437" width="17.140625" style="79" customWidth="1"/>
    <col min="7438" max="7680" width="11.42578125" style="79"/>
    <col min="7681" max="7685" width="17.28515625" style="79" customWidth="1"/>
    <col min="7686" max="7686" width="59.28515625" style="79" customWidth="1"/>
    <col min="7687" max="7687" width="16.7109375" style="79" customWidth="1"/>
    <col min="7688" max="7688" width="17" style="79" customWidth="1"/>
    <col min="7689" max="7689" width="17.7109375" style="79" customWidth="1"/>
    <col min="7690" max="7690" width="13.5703125" style="79" customWidth="1"/>
    <col min="7691" max="7691" width="16.5703125" style="79" customWidth="1"/>
    <col min="7692" max="7692" width="13.28515625" style="79" customWidth="1"/>
    <col min="7693" max="7693" width="17.140625" style="79" customWidth="1"/>
    <col min="7694" max="7936" width="11.42578125" style="79"/>
    <col min="7937" max="7941" width="17.28515625" style="79" customWidth="1"/>
    <col min="7942" max="7942" width="59.28515625" style="79" customWidth="1"/>
    <col min="7943" max="7943" width="16.7109375" style="79" customWidth="1"/>
    <col min="7944" max="7944" width="17" style="79" customWidth="1"/>
    <col min="7945" max="7945" width="17.7109375" style="79" customWidth="1"/>
    <col min="7946" max="7946" width="13.5703125" style="79" customWidth="1"/>
    <col min="7947" max="7947" width="16.5703125" style="79" customWidth="1"/>
    <col min="7948" max="7948" width="13.28515625" style="79" customWidth="1"/>
    <col min="7949" max="7949" width="17.140625" style="79" customWidth="1"/>
    <col min="7950" max="8192" width="11.42578125" style="79"/>
    <col min="8193" max="8197" width="17.28515625" style="79" customWidth="1"/>
    <col min="8198" max="8198" width="59.28515625" style="79" customWidth="1"/>
    <col min="8199" max="8199" width="16.7109375" style="79" customWidth="1"/>
    <col min="8200" max="8200" width="17" style="79" customWidth="1"/>
    <col min="8201" max="8201" width="17.7109375" style="79" customWidth="1"/>
    <col min="8202" max="8202" width="13.5703125" style="79" customWidth="1"/>
    <col min="8203" max="8203" width="16.5703125" style="79" customWidth="1"/>
    <col min="8204" max="8204" width="13.28515625" style="79" customWidth="1"/>
    <col min="8205" max="8205" width="17.140625" style="79" customWidth="1"/>
    <col min="8206" max="8448" width="11.42578125" style="79"/>
    <col min="8449" max="8453" width="17.28515625" style="79" customWidth="1"/>
    <col min="8454" max="8454" width="59.28515625" style="79" customWidth="1"/>
    <col min="8455" max="8455" width="16.7109375" style="79" customWidth="1"/>
    <col min="8456" max="8456" width="17" style="79" customWidth="1"/>
    <col min="8457" max="8457" width="17.7109375" style="79" customWidth="1"/>
    <col min="8458" max="8458" width="13.5703125" style="79" customWidth="1"/>
    <col min="8459" max="8459" width="16.5703125" style="79" customWidth="1"/>
    <col min="8460" max="8460" width="13.28515625" style="79" customWidth="1"/>
    <col min="8461" max="8461" width="17.140625" style="79" customWidth="1"/>
    <col min="8462" max="8704" width="11.42578125" style="79"/>
    <col min="8705" max="8709" width="17.28515625" style="79" customWidth="1"/>
    <col min="8710" max="8710" width="59.28515625" style="79" customWidth="1"/>
    <col min="8711" max="8711" width="16.7109375" style="79" customWidth="1"/>
    <col min="8712" max="8712" width="17" style="79" customWidth="1"/>
    <col min="8713" max="8713" width="17.7109375" style="79" customWidth="1"/>
    <col min="8714" max="8714" width="13.5703125" style="79" customWidth="1"/>
    <col min="8715" max="8715" width="16.5703125" style="79" customWidth="1"/>
    <col min="8716" max="8716" width="13.28515625" style="79" customWidth="1"/>
    <col min="8717" max="8717" width="17.140625" style="79" customWidth="1"/>
    <col min="8718" max="8960" width="11.42578125" style="79"/>
    <col min="8961" max="8965" width="17.28515625" style="79" customWidth="1"/>
    <col min="8966" max="8966" width="59.28515625" style="79" customWidth="1"/>
    <col min="8967" max="8967" width="16.7109375" style="79" customWidth="1"/>
    <col min="8968" max="8968" width="17" style="79" customWidth="1"/>
    <col min="8969" max="8969" width="17.7109375" style="79" customWidth="1"/>
    <col min="8970" max="8970" width="13.5703125" style="79" customWidth="1"/>
    <col min="8971" max="8971" width="16.5703125" style="79" customWidth="1"/>
    <col min="8972" max="8972" width="13.28515625" style="79" customWidth="1"/>
    <col min="8973" max="8973" width="17.140625" style="79" customWidth="1"/>
    <col min="8974" max="9216" width="11.42578125" style="79"/>
    <col min="9217" max="9221" width="17.28515625" style="79" customWidth="1"/>
    <col min="9222" max="9222" width="59.28515625" style="79" customWidth="1"/>
    <col min="9223" max="9223" width="16.7109375" style="79" customWidth="1"/>
    <col min="9224" max="9224" width="17" style="79" customWidth="1"/>
    <col min="9225" max="9225" width="17.7109375" style="79" customWidth="1"/>
    <col min="9226" max="9226" width="13.5703125" style="79" customWidth="1"/>
    <col min="9227" max="9227" width="16.5703125" style="79" customWidth="1"/>
    <col min="9228" max="9228" width="13.28515625" style="79" customWidth="1"/>
    <col min="9229" max="9229" width="17.140625" style="79" customWidth="1"/>
    <col min="9230" max="9472" width="11.42578125" style="79"/>
    <col min="9473" max="9477" width="17.28515625" style="79" customWidth="1"/>
    <col min="9478" max="9478" width="59.28515625" style="79" customWidth="1"/>
    <col min="9479" max="9479" width="16.7109375" style="79" customWidth="1"/>
    <col min="9480" max="9480" width="17" style="79" customWidth="1"/>
    <col min="9481" max="9481" width="17.7109375" style="79" customWidth="1"/>
    <col min="9482" max="9482" width="13.5703125" style="79" customWidth="1"/>
    <col min="9483" max="9483" width="16.5703125" style="79" customWidth="1"/>
    <col min="9484" max="9484" width="13.28515625" style="79" customWidth="1"/>
    <col min="9485" max="9485" width="17.140625" style="79" customWidth="1"/>
    <col min="9486" max="9728" width="11.42578125" style="79"/>
    <col min="9729" max="9733" width="17.28515625" style="79" customWidth="1"/>
    <col min="9734" max="9734" width="59.28515625" style="79" customWidth="1"/>
    <col min="9735" max="9735" width="16.7109375" style="79" customWidth="1"/>
    <col min="9736" max="9736" width="17" style="79" customWidth="1"/>
    <col min="9737" max="9737" width="17.7109375" style="79" customWidth="1"/>
    <col min="9738" max="9738" width="13.5703125" style="79" customWidth="1"/>
    <col min="9739" max="9739" width="16.5703125" style="79" customWidth="1"/>
    <col min="9740" max="9740" width="13.28515625" style="79" customWidth="1"/>
    <col min="9741" max="9741" width="17.140625" style="79" customWidth="1"/>
    <col min="9742" max="9984" width="11.42578125" style="79"/>
    <col min="9985" max="9989" width="17.28515625" style="79" customWidth="1"/>
    <col min="9990" max="9990" width="59.28515625" style="79" customWidth="1"/>
    <col min="9991" max="9991" width="16.7109375" style="79" customWidth="1"/>
    <col min="9992" max="9992" width="17" style="79" customWidth="1"/>
    <col min="9993" max="9993" width="17.7109375" style="79" customWidth="1"/>
    <col min="9994" max="9994" width="13.5703125" style="79" customWidth="1"/>
    <col min="9995" max="9995" width="16.5703125" style="79" customWidth="1"/>
    <col min="9996" max="9996" width="13.28515625" style="79" customWidth="1"/>
    <col min="9997" max="9997" width="17.140625" style="79" customWidth="1"/>
    <col min="9998" max="10240" width="11.42578125" style="79"/>
    <col min="10241" max="10245" width="17.28515625" style="79" customWidth="1"/>
    <col min="10246" max="10246" width="59.28515625" style="79" customWidth="1"/>
    <col min="10247" max="10247" width="16.7109375" style="79" customWidth="1"/>
    <col min="10248" max="10248" width="17" style="79" customWidth="1"/>
    <col min="10249" max="10249" width="17.7109375" style="79" customWidth="1"/>
    <col min="10250" max="10250" width="13.5703125" style="79" customWidth="1"/>
    <col min="10251" max="10251" width="16.5703125" style="79" customWidth="1"/>
    <col min="10252" max="10252" width="13.28515625" style="79" customWidth="1"/>
    <col min="10253" max="10253" width="17.140625" style="79" customWidth="1"/>
    <col min="10254" max="10496" width="11.42578125" style="79"/>
    <col min="10497" max="10501" width="17.28515625" style="79" customWidth="1"/>
    <col min="10502" max="10502" width="59.28515625" style="79" customWidth="1"/>
    <col min="10503" max="10503" width="16.7109375" style="79" customWidth="1"/>
    <col min="10504" max="10504" width="17" style="79" customWidth="1"/>
    <col min="10505" max="10505" width="17.7109375" style="79" customWidth="1"/>
    <col min="10506" max="10506" width="13.5703125" style="79" customWidth="1"/>
    <col min="10507" max="10507" width="16.5703125" style="79" customWidth="1"/>
    <col min="10508" max="10508" width="13.28515625" style="79" customWidth="1"/>
    <col min="10509" max="10509" width="17.140625" style="79" customWidth="1"/>
    <col min="10510" max="10752" width="11.42578125" style="79"/>
    <col min="10753" max="10757" width="17.28515625" style="79" customWidth="1"/>
    <col min="10758" max="10758" width="59.28515625" style="79" customWidth="1"/>
    <col min="10759" max="10759" width="16.7109375" style="79" customWidth="1"/>
    <col min="10760" max="10760" width="17" style="79" customWidth="1"/>
    <col min="10761" max="10761" width="17.7109375" style="79" customWidth="1"/>
    <col min="10762" max="10762" width="13.5703125" style="79" customWidth="1"/>
    <col min="10763" max="10763" width="16.5703125" style="79" customWidth="1"/>
    <col min="10764" max="10764" width="13.28515625" style="79" customWidth="1"/>
    <col min="10765" max="10765" width="17.140625" style="79" customWidth="1"/>
    <col min="10766" max="11008" width="11.42578125" style="79"/>
    <col min="11009" max="11013" width="17.28515625" style="79" customWidth="1"/>
    <col min="11014" max="11014" width="59.28515625" style="79" customWidth="1"/>
    <col min="11015" max="11015" width="16.7109375" style="79" customWidth="1"/>
    <col min="11016" max="11016" width="17" style="79" customWidth="1"/>
    <col min="11017" max="11017" width="17.7109375" style="79" customWidth="1"/>
    <col min="11018" max="11018" width="13.5703125" style="79" customWidth="1"/>
    <col min="11019" max="11019" width="16.5703125" style="79" customWidth="1"/>
    <col min="11020" max="11020" width="13.28515625" style="79" customWidth="1"/>
    <col min="11021" max="11021" width="17.140625" style="79" customWidth="1"/>
    <col min="11022" max="11264" width="11.42578125" style="79"/>
    <col min="11265" max="11269" width="17.28515625" style="79" customWidth="1"/>
    <col min="11270" max="11270" width="59.28515625" style="79" customWidth="1"/>
    <col min="11271" max="11271" width="16.7109375" style="79" customWidth="1"/>
    <col min="11272" max="11272" width="17" style="79" customWidth="1"/>
    <col min="11273" max="11273" width="17.7109375" style="79" customWidth="1"/>
    <col min="11274" max="11274" width="13.5703125" style="79" customWidth="1"/>
    <col min="11275" max="11275" width="16.5703125" style="79" customWidth="1"/>
    <col min="11276" max="11276" width="13.28515625" style="79" customWidth="1"/>
    <col min="11277" max="11277" width="17.140625" style="79" customWidth="1"/>
    <col min="11278" max="11520" width="11.42578125" style="79"/>
    <col min="11521" max="11525" width="17.28515625" style="79" customWidth="1"/>
    <col min="11526" max="11526" width="59.28515625" style="79" customWidth="1"/>
    <col min="11527" max="11527" width="16.7109375" style="79" customWidth="1"/>
    <col min="11528" max="11528" width="17" style="79" customWidth="1"/>
    <col min="11529" max="11529" width="17.7109375" style="79" customWidth="1"/>
    <col min="11530" max="11530" width="13.5703125" style="79" customWidth="1"/>
    <col min="11531" max="11531" width="16.5703125" style="79" customWidth="1"/>
    <col min="11532" max="11532" width="13.28515625" style="79" customWidth="1"/>
    <col min="11533" max="11533" width="17.140625" style="79" customWidth="1"/>
    <col min="11534" max="11776" width="11.42578125" style="79"/>
    <col min="11777" max="11781" width="17.28515625" style="79" customWidth="1"/>
    <col min="11782" max="11782" width="59.28515625" style="79" customWidth="1"/>
    <col min="11783" max="11783" width="16.7109375" style="79" customWidth="1"/>
    <col min="11784" max="11784" width="17" style="79" customWidth="1"/>
    <col min="11785" max="11785" width="17.7109375" style="79" customWidth="1"/>
    <col min="11786" max="11786" width="13.5703125" style="79" customWidth="1"/>
    <col min="11787" max="11787" width="16.5703125" style="79" customWidth="1"/>
    <col min="11788" max="11788" width="13.28515625" style="79" customWidth="1"/>
    <col min="11789" max="11789" width="17.140625" style="79" customWidth="1"/>
    <col min="11790" max="12032" width="11.42578125" style="79"/>
    <col min="12033" max="12037" width="17.28515625" style="79" customWidth="1"/>
    <col min="12038" max="12038" width="59.28515625" style="79" customWidth="1"/>
    <col min="12039" max="12039" width="16.7109375" style="79" customWidth="1"/>
    <col min="12040" max="12040" width="17" style="79" customWidth="1"/>
    <col min="12041" max="12041" width="17.7109375" style="79" customWidth="1"/>
    <col min="12042" max="12042" width="13.5703125" style="79" customWidth="1"/>
    <col min="12043" max="12043" width="16.5703125" style="79" customWidth="1"/>
    <col min="12044" max="12044" width="13.28515625" style="79" customWidth="1"/>
    <col min="12045" max="12045" width="17.140625" style="79" customWidth="1"/>
    <col min="12046" max="12288" width="11.42578125" style="79"/>
    <col min="12289" max="12293" width="17.28515625" style="79" customWidth="1"/>
    <col min="12294" max="12294" width="59.28515625" style="79" customWidth="1"/>
    <col min="12295" max="12295" width="16.7109375" style="79" customWidth="1"/>
    <col min="12296" max="12296" width="17" style="79" customWidth="1"/>
    <col min="12297" max="12297" width="17.7109375" style="79" customWidth="1"/>
    <col min="12298" max="12298" width="13.5703125" style="79" customWidth="1"/>
    <col min="12299" max="12299" width="16.5703125" style="79" customWidth="1"/>
    <col min="12300" max="12300" width="13.28515625" style="79" customWidth="1"/>
    <col min="12301" max="12301" width="17.140625" style="79" customWidth="1"/>
    <col min="12302" max="12544" width="11.42578125" style="79"/>
    <col min="12545" max="12549" width="17.28515625" style="79" customWidth="1"/>
    <col min="12550" max="12550" width="59.28515625" style="79" customWidth="1"/>
    <col min="12551" max="12551" width="16.7109375" style="79" customWidth="1"/>
    <col min="12552" max="12552" width="17" style="79" customWidth="1"/>
    <col min="12553" max="12553" width="17.7109375" style="79" customWidth="1"/>
    <col min="12554" max="12554" width="13.5703125" style="79" customWidth="1"/>
    <col min="12555" max="12555" width="16.5703125" style="79" customWidth="1"/>
    <col min="12556" max="12556" width="13.28515625" style="79" customWidth="1"/>
    <col min="12557" max="12557" width="17.140625" style="79" customWidth="1"/>
    <col min="12558" max="12800" width="11.42578125" style="79"/>
    <col min="12801" max="12805" width="17.28515625" style="79" customWidth="1"/>
    <col min="12806" max="12806" width="59.28515625" style="79" customWidth="1"/>
    <col min="12807" max="12807" width="16.7109375" style="79" customWidth="1"/>
    <col min="12808" max="12808" width="17" style="79" customWidth="1"/>
    <col min="12809" max="12809" width="17.7109375" style="79" customWidth="1"/>
    <col min="12810" max="12810" width="13.5703125" style="79" customWidth="1"/>
    <col min="12811" max="12811" width="16.5703125" style="79" customWidth="1"/>
    <col min="12812" max="12812" width="13.28515625" style="79" customWidth="1"/>
    <col min="12813" max="12813" width="17.140625" style="79" customWidth="1"/>
    <col min="12814" max="13056" width="11.42578125" style="79"/>
    <col min="13057" max="13061" width="17.28515625" style="79" customWidth="1"/>
    <col min="13062" max="13062" width="59.28515625" style="79" customWidth="1"/>
    <col min="13063" max="13063" width="16.7109375" style="79" customWidth="1"/>
    <col min="13064" max="13064" width="17" style="79" customWidth="1"/>
    <col min="13065" max="13065" width="17.7109375" style="79" customWidth="1"/>
    <col min="13066" max="13066" width="13.5703125" style="79" customWidth="1"/>
    <col min="13067" max="13067" width="16.5703125" style="79" customWidth="1"/>
    <col min="13068" max="13068" width="13.28515625" style="79" customWidth="1"/>
    <col min="13069" max="13069" width="17.140625" style="79" customWidth="1"/>
    <col min="13070" max="13312" width="11.42578125" style="79"/>
    <col min="13313" max="13317" width="17.28515625" style="79" customWidth="1"/>
    <col min="13318" max="13318" width="59.28515625" style="79" customWidth="1"/>
    <col min="13319" max="13319" width="16.7109375" style="79" customWidth="1"/>
    <col min="13320" max="13320" width="17" style="79" customWidth="1"/>
    <col min="13321" max="13321" width="17.7109375" style="79" customWidth="1"/>
    <col min="13322" max="13322" width="13.5703125" style="79" customWidth="1"/>
    <col min="13323" max="13323" width="16.5703125" style="79" customWidth="1"/>
    <col min="13324" max="13324" width="13.28515625" style="79" customWidth="1"/>
    <col min="13325" max="13325" width="17.140625" style="79" customWidth="1"/>
    <col min="13326" max="13568" width="11.42578125" style="79"/>
    <col min="13569" max="13573" width="17.28515625" style="79" customWidth="1"/>
    <col min="13574" max="13574" width="59.28515625" style="79" customWidth="1"/>
    <col min="13575" max="13575" width="16.7109375" style="79" customWidth="1"/>
    <col min="13576" max="13576" width="17" style="79" customWidth="1"/>
    <col min="13577" max="13577" width="17.7109375" style="79" customWidth="1"/>
    <col min="13578" max="13578" width="13.5703125" style="79" customWidth="1"/>
    <col min="13579" max="13579" width="16.5703125" style="79" customWidth="1"/>
    <col min="13580" max="13580" width="13.28515625" style="79" customWidth="1"/>
    <col min="13581" max="13581" width="17.140625" style="79" customWidth="1"/>
    <col min="13582" max="13824" width="11.42578125" style="79"/>
    <col min="13825" max="13829" width="17.28515625" style="79" customWidth="1"/>
    <col min="13830" max="13830" width="59.28515625" style="79" customWidth="1"/>
    <col min="13831" max="13831" width="16.7109375" style="79" customWidth="1"/>
    <col min="13832" max="13832" width="17" style="79" customWidth="1"/>
    <col min="13833" max="13833" width="17.7109375" style="79" customWidth="1"/>
    <col min="13834" max="13834" width="13.5703125" style="79" customWidth="1"/>
    <col min="13835" max="13835" width="16.5703125" style="79" customWidth="1"/>
    <col min="13836" max="13836" width="13.28515625" style="79" customWidth="1"/>
    <col min="13837" max="13837" width="17.140625" style="79" customWidth="1"/>
    <col min="13838" max="14080" width="11.42578125" style="79"/>
    <col min="14081" max="14085" width="17.28515625" style="79" customWidth="1"/>
    <col min="14086" max="14086" width="59.28515625" style="79" customWidth="1"/>
    <col min="14087" max="14087" width="16.7109375" style="79" customWidth="1"/>
    <col min="14088" max="14088" width="17" style="79" customWidth="1"/>
    <col min="14089" max="14089" width="17.7109375" style="79" customWidth="1"/>
    <col min="14090" max="14090" width="13.5703125" style="79" customWidth="1"/>
    <col min="14091" max="14091" width="16.5703125" style="79" customWidth="1"/>
    <col min="14092" max="14092" width="13.28515625" style="79" customWidth="1"/>
    <col min="14093" max="14093" width="17.140625" style="79" customWidth="1"/>
    <col min="14094" max="14336" width="11.42578125" style="79"/>
    <col min="14337" max="14341" width="17.28515625" style="79" customWidth="1"/>
    <col min="14342" max="14342" width="59.28515625" style="79" customWidth="1"/>
    <col min="14343" max="14343" width="16.7109375" style="79" customWidth="1"/>
    <col min="14344" max="14344" width="17" style="79" customWidth="1"/>
    <col min="14345" max="14345" width="17.7109375" style="79" customWidth="1"/>
    <col min="14346" max="14346" width="13.5703125" style="79" customWidth="1"/>
    <col min="14347" max="14347" width="16.5703125" style="79" customWidth="1"/>
    <col min="14348" max="14348" width="13.28515625" style="79" customWidth="1"/>
    <col min="14349" max="14349" width="17.140625" style="79" customWidth="1"/>
    <col min="14350" max="14592" width="11.42578125" style="79"/>
    <col min="14593" max="14597" width="17.28515625" style="79" customWidth="1"/>
    <col min="14598" max="14598" width="59.28515625" style="79" customWidth="1"/>
    <col min="14599" max="14599" width="16.7109375" style="79" customWidth="1"/>
    <col min="14600" max="14600" width="17" style="79" customWidth="1"/>
    <col min="14601" max="14601" width="17.7109375" style="79" customWidth="1"/>
    <col min="14602" max="14602" width="13.5703125" style="79" customWidth="1"/>
    <col min="14603" max="14603" width="16.5703125" style="79" customWidth="1"/>
    <col min="14604" max="14604" width="13.28515625" style="79" customWidth="1"/>
    <col min="14605" max="14605" width="17.140625" style="79" customWidth="1"/>
    <col min="14606" max="14848" width="11.42578125" style="79"/>
    <col min="14849" max="14853" width="17.28515625" style="79" customWidth="1"/>
    <col min="14854" max="14854" width="59.28515625" style="79" customWidth="1"/>
    <col min="14855" max="14855" width="16.7109375" style="79" customWidth="1"/>
    <col min="14856" max="14856" width="17" style="79" customWidth="1"/>
    <col min="14857" max="14857" width="17.7109375" style="79" customWidth="1"/>
    <col min="14858" max="14858" width="13.5703125" style="79" customWidth="1"/>
    <col min="14859" max="14859" width="16.5703125" style="79" customWidth="1"/>
    <col min="14860" max="14860" width="13.28515625" style="79" customWidth="1"/>
    <col min="14861" max="14861" width="17.140625" style="79" customWidth="1"/>
    <col min="14862" max="15104" width="11.42578125" style="79"/>
    <col min="15105" max="15109" width="17.28515625" style="79" customWidth="1"/>
    <col min="15110" max="15110" width="59.28515625" style="79" customWidth="1"/>
    <col min="15111" max="15111" width="16.7109375" style="79" customWidth="1"/>
    <col min="15112" max="15112" width="17" style="79" customWidth="1"/>
    <col min="15113" max="15113" width="17.7109375" style="79" customWidth="1"/>
    <col min="15114" max="15114" width="13.5703125" style="79" customWidth="1"/>
    <col min="15115" max="15115" width="16.5703125" style="79" customWidth="1"/>
    <col min="15116" max="15116" width="13.28515625" style="79" customWidth="1"/>
    <col min="15117" max="15117" width="17.140625" style="79" customWidth="1"/>
    <col min="15118" max="15360" width="11.42578125" style="79"/>
    <col min="15361" max="15365" width="17.28515625" style="79" customWidth="1"/>
    <col min="15366" max="15366" width="59.28515625" style="79" customWidth="1"/>
    <col min="15367" max="15367" width="16.7109375" style="79" customWidth="1"/>
    <col min="15368" max="15368" width="17" style="79" customWidth="1"/>
    <col min="15369" max="15369" width="17.7109375" style="79" customWidth="1"/>
    <col min="15370" max="15370" width="13.5703125" style="79" customWidth="1"/>
    <col min="15371" max="15371" width="16.5703125" style="79" customWidth="1"/>
    <col min="15372" max="15372" width="13.28515625" style="79" customWidth="1"/>
    <col min="15373" max="15373" width="17.140625" style="79" customWidth="1"/>
    <col min="15374" max="15616" width="11.42578125" style="79"/>
    <col min="15617" max="15621" width="17.28515625" style="79" customWidth="1"/>
    <col min="15622" max="15622" width="59.28515625" style="79" customWidth="1"/>
    <col min="15623" max="15623" width="16.7109375" style="79" customWidth="1"/>
    <col min="15624" max="15624" width="17" style="79" customWidth="1"/>
    <col min="15625" max="15625" width="17.7109375" style="79" customWidth="1"/>
    <col min="15626" max="15626" width="13.5703125" style="79" customWidth="1"/>
    <col min="15627" max="15627" width="16.5703125" style="79" customWidth="1"/>
    <col min="15628" max="15628" width="13.28515625" style="79" customWidth="1"/>
    <col min="15629" max="15629" width="17.140625" style="79" customWidth="1"/>
    <col min="15630" max="15872" width="11.42578125" style="79"/>
    <col min="15873" max="15877" width="17.28515625" style="79" customWidth="1"/>
    <col min="15878" max="15878" width="59.28515625" style="79" customWidth="1"/>
    <col min="15879" max="15879" width="16.7109375" style="79" customWidth="1"/>
    <col min="15880" max="15880" width="17" style="79" customWidth="1"/>
    <col min="15881" max="15881" width="17.7109375" style="79" customWidth="1"/>
    <col min="15882" max="15882" width="13.5703125" style="79" customWidth="1"/>
    <col min="15883" max="15883" width="16.5703125" style="79" customWidth="1"/>
    <col min="15884" max="15884" width="13.28515625" style="79" customWidth="1"/>
    <col min="15885" max="15885" width="17.140625" style="79" customWidth="1"/>
    <col min="15886" max="16128" width="11.42578125" style="79"/>
    <col min="16129" max="16133" width="17.28515625" style="79" customWidth="1"/>
    <col min="16134" max="16134" width="59.28515625" style="79" customWidth="1"/>
    <col min="16135" max="16135" width="16.7109375" style="79" customWidth="1"/>
    <col min="16136" max="16136" width="17" style="79" customWidth="1"/>
    <col min="16137" max="16137" width="17.7109375" style="79" customWidth="1"/>
    <col min="16138" max="16138" width="13.5703125" style="79" customWidth="1"/>
    <col min="16139" max="16139" width="16.5703125" style="79" customWidth="1"/>
    <col min="16140" max="16140" width="13.28515625" style="79" customWidth="1"/>
    <col min="16141" max="16141" width="17.140625" style="79" customWidth="1"/>
    <col min="16142" max="16384" width="11.42578125" style="79"/>
  </cols>
  <sheetData>
    <row r="1" spans="2:213" s="24" customFormat="1" ht="17.25" thickBot="1" x14ac:dyDescent="0.3">
      <c r="N1" s="25"/>
    </row>
    <row r="2" spans="2:213" s="2" customFormat="1" ht="58.5" customHeight="1" thickBot="1" x14ac:dyDescent="0.3">
      <c r="B2" s="407"/>
      <c r="C2" s="408"/>
      <c r="D2" s="408"/>
      <c r="E2" s="408"/>
      <c r="F2" s="409"/>
      <c r="G2" s="327" t="s">
        <v>35</v>
      </c>
      <c r="H2" s="328"/>
      <c r="I2" s="328"/>
      <c r="J2" s="328"/>
      <c r="K2" s="328"/>
      <c r="L2" s="328"/>
      <c r="M2" s="328"/>
      <c r="N2" s="329"/>
    </row>
    <row r="3" spans="2:213" s="1" customFormat="1" ht="45.75" customHeight="1" thickBot="1" x14ac:dyDescent="0.3">
      <c r="B3" s="410"/>
      <c r="C3" s="411"/>
      <c r="D3" s="411"/>
      <c r="E3" s="411"/>
      <c r="F3" s="412"/>
      <c r="G3" s="330" t="s">
        <v>4</v>
      </c>
      <c r="H3" s="331"/>
      <c r="I3" s="331"/>
      <c r="J3" s="331"/>
      <c r="K3" s="331"/>
      <c r="L3" s="331"/>
      <c r="M3" s="331"/>
      <c r="N3" s="332"/>
    </row>
    <row r="4" spans="2:213" s="10" customFormat="1" ht="20.25" x14ac:dyDescent="0.25">
      <c r="B4" s="410"/>
      <c r="C4" s="411"/>
      <c r="D4" s="411"/>
      <c r="E4" s="411"/>
      <c r="F4" s="412"/>
      <c r="G4" s="333" t="s">
        <v>0</v>
      </c>
      <c r="H4" s="334"/>
      <c r="I4" s="333" t="s">
        <v>1</v>
      </c>
      <c r="J4" s="334"/>
      <c r="K4" s="333" t="s">
        <v>2</v>
      </c>
      <c r="L4" s="334"/>
      <c r="M4" s="333" t="s">
        <v>3</v>
      </c>
      <c r="N4" s="334"/>
    </row>
    <row r="5" spans="2:213" s="10" customFormat="1" ht="21" thickBot="1" x14ac:dyDescent="0.3">
      <c r="B5" s="413"/>
      <c r="C5" s="414"/>
      <c r="D5" s="414"/>
      <c r="E5" s="414"/>
      <c r="F5" s="415"/>
      <c r="G5" s="335" t="s">
        <v>43</v>
      </c>
      <c r="H5" s="336"/>
      <c r="I5" s="335">
        <v>1</v>
      </c>
      <c r="J5" s="336"/>
      <c r="K5" s="337">
        <v>46113</v>
      </c>
      <c r="L5" s="336"/>
      <c r="M5" s="335">
        <v>1</v>
      </c>
      <c r="N5" s="336"/>
    </row>
    <row r="6" spans="2:213" s="24" customFormat="1" ht="17.25" thickBot="1" x14ac:dyDescent="0.3">
      <c r="H6" s="26"/>
      <c r="I6" s="26"/>
      <c r="J6" s="26"/>
      <c r="K6" s="26"/>
      <c r="L6" s="26"/>
      <c r="M6" s="26"/>
      <c r="N6" s="27"/>
    </row>
    <row r="7" spans="2:213" s="24" customFormat="1" ht="16.5" x14ac:dyDescent="0.25">
      <c r="B7" s="312" t="s">
        <v>6</v>
      </c>
      <c r="C7" s="313"/>
      <c r="D7" s="313"/>
      <c r="E7" s="313"/>
      <c r="F7" s="313"/>
      <c r="G7" s="313"/>
      <c r="H7" s="313"/>
      <c r="I7" s="314" t="s">
        <v>198</v>
      </c>
      <c r="J7" s="314"/>
      <c r="K7" s="314"/>
      <c r="L7" s="314"/>
      <c r="M7" s="314"/>
      <c r="N7" s="315"/>
    </row>
    <row r="8" spans="2:213" s="24" customFormat="1" ht="16.5" x14ac:dyDescent="0.25">
      <c r="B8" s="316" t="s">
        <v>7</v>
      </c>
      <c r="C8" s="317"/>
      <c r="D8" s="317"/>
      <c r="E8" s="317"/>
      <c r="F8" s="317"/>
      <c r="G8" s="317"/>
      <c r="H8" s="317"/>
      <c r="I8" s="338" t="s">
        <v>199</v>
      </c>
      <c r="J8" s="338"/>
      <c r="K8" s="338"/>
      <c r="L8" s="338"/>
      <c r="M8" s="338"/>
      <c r="N8" s="339"/>
    </row>
    <row r="9" spans="2:213" s="24" customFormat="1" ht="17.25" thickBot="1" x14ac:dyDescent="0.3">
      <c r="B9" s="342" t="s">
        <v>8</v>
      </c>
      <c r="C9" s="343"/>
      <c r="D9" s="343"/>
      <c r="E9" s="343"/>
      <c r="F9" s="343"/>
      <c r="G9" s="343"/>
      <c r="H9" s="343"/>
      <c r="I9" s="344" t="s">
        <v>200</v>
      </c>
      <c r="J9" s="344"/>
      <c r="K9" s="344"/>
      <c r="L9" s="344"/>
      <c r="M9" s="344"/>
      <c r="N9" s="345"/>
    </row>
    <row r="10" spans="2:213" s="24" customFormat="1" ht="16.5" x14ac:dyDescent="0.25">
      <c r="B10" s="416"/>
      <c r="C10" s="416"/>
      <c r="D10" s="416"/>
      <c r="E10" s="416"/>
      <c r="F10" s="416"/>
      <c r="G10" s="416"/>
      <c r="H10" s="416"/>
      <c r="I10" s="405"/>
      <c r="J10" s="405"/>
      <c r="K10" s="405"/>
      <c r="L10" s="405"/>
      <c r="M10" s="405"/>
      <c r="N10" s="405"/>
    </row>
    <row r="11" spans="2:213" s="24" customFormat="1" ht="17.25" thickBot="1" x14ac:dyDescent="0.3">
      <c r="B11" s="416"/>
      <c r="C11" s="416"/>
      <c r="D11" s="416"/>
      <c r="E11" s="416"/>
      <c r="F11" s="416"/>
      <c r="G11" s="416"/>
      <c r="H11" s="416"/>
      <c r="I11" s="405"/>
      <c r="J11" s="405"/>
      <c r="K11" s="405"/>
      <c r="L11" s="405"/>
      <c r="M11" s="405"/>
      <c r="N11" s="405"/>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row>
    <row r="12" spans="2:213" s="24" customFormat="1" ht="18" customHeight="1" x14ac:dyDescent="0.25">
      <c r="B12" s="346" t="s">
        <v>13</v>
      </c>
      <c r="C12" s="352" t="s">
        <v>22</v>
      </c>
      <c r="D12" s="406"/>
      <c r="E12" s="406"/>
      <c r="F12" s="406"/>
      <c r="G12" s="350" t="s">
        <v>26</v>
      </c>
      <c r="H12" s="350" t="s">
        <v>15</v>
      </c>
      <c r="I12" s="352" t="s">
        <v>9</v>
      </c>
      <c r="J12" s="352"/>
      <c r="K12" s="350" t="s">
        <v>10</v>
      </c>
      <c r="L12" s="350" t="s">
        <v>11</v>
      </c>
      <c r="M12" s="350" t="s">
        <v>12</v>
      </c>
      <c r="N12" s="353" t="s">
        <v>47</v>
      </c>
      <c r="O12" s="417" t="s">
        <v>40</v>
      </c>
      <c r="P12" s="353" t="s">
        <v>36</v>
      </c>
      <c r="Q12" s="353" t="s">
        <v>41</v>
      </c>
      <c r="R12" s="353" t="s">
        <v>37</v>
      </c>
      <c r="S12" s="353" t="s">
        <v>38</v>
      </c>
    </row>
    <row r="13" spans="2:213" s="24" customFormat="1" ht="50.25" thickBot="1" x14ac:dyDescent="0.3">
      <c r="B13" s="347"/>
      <c r="C13" s="12" t="s">
        <v>23</v>
      </c>
      <c r="D13" s="12" t="s">
        <v>24</v>
      </c>
      <c r="E13" s="12" t="s">
        <v>14</v>
      </c>
      <c r="F13" s="12" t="s">
        <v>25</v>
      </c>
      <c r="G13" s="351"/>
      <c r="H13" s="351"/>
      <c r="I13" s="12" t="s">
        <v>16</v>
      </c>
      <c r="J13" s="12" t="s">
        <v>17</v>
      </c>
      <c r="K13" s="351"/>
      <c r="L13" s="351"/>
      <c r="M13" s="351"/>
      <c r="N13" s="359"/>
      <c r="O13" s="418"/>
      <c r="P13" s="354"/>
      <c r="Q13" s="354"/>
      <c r="R13" s="354"/>
      <c r="S13" s="354"/>
    </row>
    <row r="14" spans="2:213" s="69" customFormat="1" ht="380.25" thickBot="1" x14ac:dyDescent="0.3">
      <c r="B14" s="367" t="s">
        <v>125</v>
      </c>
      <c r="C14" s="478" t="s">
        <v>201</v>
      </c>
      <c r="D14" s="478" t="s">
        <v>202</v>
      </c>
      <c r="E14" s="478" t="s">
        <v>203</v>
      </c>
      <c r="F14" s="478" t="s">
        <v>204</v>
      </c>
      <c r="G14" s="541"/>
      <c r="H14" s="7" t="s">
        <v>205</v>
      </c>
      <c r="I14" s="37">
        <v>46023</v>
      </c>
      <c r="J14" s="37">
        <v>46203</v>
      </c>
      <c r="K14" s="7" t="s">
        <v>206</v>
      </c>
      <c r="L14" s="17" t="s">
        <v>207</v>
      </c>
      <c r="M14" s="227" t="s">
        <v>208</v>
      </c>
      <c r="N14" s="13"/>
      <c r="O14" s="29" t="s">
        <v>986</v>
      </c>
      <c r="P14" s="160" t="s">
        <v>754</v>
      </c>
      <c r="Q14" s="70" t="s">
        <v>208</v>
      </c>
      <c r="R14" s="161" t="s">
        <v>755</v>
      </c>
      <c r="S14" s="31"/>
    </row>
    <row r="15" spans="2:213" s="69" customFormat="1" ht="409.5" x14ac:dyDescent="0.25">
      <c r="B15" s="368"/>
      <c r="C15" s="363"/>
      <c r="D15" s="363"/>
      <c r="E15" s="363"/>
      <c r="F15" s="363"/>
      <c r="G15" s="374"/>
      <c r="H15" s="7" t="s">
        <v>209</v>
      </c>
      <c r="I15" s="38">
        <v>46174</v>
      </c>
      <c r="J15" s="38">
        <v>46387</v>
      </c>
      <c r="K15" s="7" t="s">
        <v>858</v>
      </c>
      <c r="L15" s="39" t="s">
        <v>144</v>
      </c>
      <c r="M15" s="222" t="s">
        <v>145</v>
      </c>
      <c r="N15" s="13"/>
      <c r="O15" s="62" t="s">
        <v>987</v>
      </c>
      <c r="P15" s="162" t="s">
        <v>754</v>
      </c>
      <c r="Q15" s="61"/>
      <c r="R15" s="39" t="s">
        <v>988</v>
      </c>
      <c r="S15" s="120" t="s">
        <v>989</v>
      </c>
    </row>
    <row r="16" spans="2:213" s="69" customFormat="1" ht="201" customHeight="1" x14ac:dyDescent="0.25">
      <c r="B16" s="368"/>
      <c r="C16" s="356"/>
      <c r="D16" s="356"/>
      <c r="E16" s="356"/>
      <c r="F16" s="356"/>
      <c r="G16" s="358"/>
      <c r="H16" s="7" t="s">
        <v>210</v>
      </c>
      <c r="I16" s="11">
        <v>46023</v>
      </c>
      <c r="J16" s="11">
        <v>46387</v>
      </c>
      <c r="K16" s="7" t="s">
        <v>857</v>
      </c>
      <c r="L16" s="17" t="s">
        <v>211</v>
      </c>
      <c r="M16" s="227" t="s">
        <v>212</v>
      </c>
      <c r="N16" s="13"/>
      <c r="O16" s="62" t="s">
        <v>757</v>
      </c>
      <c r="P16" s="163" t="s">
        <v>756</v>
      </c>
      <c r="Q16" s="164"/>
      <c r="R16" s="209" t="s">
        <v>990</v>
      </c>
      <c r="S16" s="165"/>
    </row>
    <row r="17" spans="2:19" s="69" customFormat="1" ht="94.5" customHeight="1" x14ac:dyDescent="0.25">
      <c r="B17" s="369"/>
      <c r="C17" s="538"/>
      <c r="D17" s="539"/>
      <c r="E17" s="539"/>
      <c r="F17" s="540"/>
      <c r="G17" s="17" t="s">
        <v>213</v>
      </c>
      <c r="H17" s="7" t="s">
        <v>214</v>
      </c>
      <c r="I17" s="41">
        <v>46023</v>
      </c>
      <c r="J17" s="41">
        <v>46173</v>
      </c>
      <c r="K17" s="7" t="s">
        <v>215</v>
      </c>
      <c r="L17" s="17" t="s">
        <v>216</v>
      </c>
      <c r="M17" s="227" t="s">
        <v>217</v>
      </c>
      <c r="N17" s="13"/>
      <c r="O17" s="173" t="s">
        <v>758</v>
      </c>
      <c r="P17" s="163" t="s">
        <v>759</v>
      </c>
      <c r="Q17" s="164"/>
      <c r="R17" s="228" t="s">
        <v>217</v>
      </c>
      <c r="S17" s="165"/>
    </row>
    <row r="18" spans="2:19" s="24" customFormat="1" ht="87" customHeight="1" x14ac:dyDescent="0.25">
      <c r="B18" s="384" t="s">
        <v>218</v>
      </c>
      <c r="C18" s="528"/>
      <c r="D18" s="529"/>
      <c r="E18" s="529"/>
      <c r="F18" s="530"/>
      <c r="G18" s="355" t="s">
        <v>213</v>
      </c>
      <c r="H18" s="7" t="s">
        <v>219</v>
      </c>
      <c r="I18" s="11">
        <v>46174</v>
      </c>
      <c r="J18" s="11">
        <v>46203</v>
      </c>
      <c r="K18" s="364" t="s">
        <v>220</v>
      </c>
      <c r="L18" s="355" t="s">
        <v>221</v>
      </c>
      <c r="M18" s="355" t="s">
        <v>222</v>
      </c>
      <c r="N18" s="13"/>
      <c r="O18" s="229" t="s">
        <v>760</v>
      </c>
      <c r="P18" s="396" t="s">
        <v>762</v>
      </c>
      <c r="Q18" s="501"/>
      <c r="R18" s="555" t="s">
        <v>991</v>
      </c>
      <c r="S18" s="178"/>
    </row>
    <row r="19" spans="2:19" s="24" customFormat="1" ht="79.5" customHeight="1" x14ac:dyDescent="0.25">
      <c r="B19" s="368"/>
      <c r="C19" s="531"/>
      <c r="D19" s="532"/>
      <c r="E19" s="532"/>
      <c r="F19" s="533"/>
      <c r="G19" s="363"/>
      <c r="H19" s="7" t="s">
        <v>223</v>
      </c>
      <c r="I19" s="11">
        <v>46174</v>
      </c>
      <c r="J19" s="11">
        <v>46203</v>
      </c>
      <c r="K19" s="365"/>
      <c r="L19" s="363"/>
      <c r="M19" s="363"/>
      <c r="N19" s="13"/>
      <c r="O19" s="226" t="s">
        <v>761</v>
      </c>
      <c r="P19" s="397"/>
      <c r="Q19" s="454"/>
      <c r="R19" s="555"/>
      <c r="S19" s="63"/>
    </row>
    <row r="20" spans="2:19" s="24" customFormat="1" ht="280.5" x14ac:dyDescent="0.25">
      <c r="B20" s="369"/>
      <c r="C20" s="534"/>
      <c r="D20" s="535"/>
      <c r="E20" s="535"/>
      <c r="F20" s="536"/>
      <c r="G20" s="356"/>
      <c r="H20" s="7" t="s">
        <v>224</v>
      </c>
      <c r="I20" s="41">
        <v>46023</v>
      </c>
      <c r="J20" s="41">
        <v>46387</v>
      </c>
      <c r="K20" s="366"/>
      <c r="L20" s="356"/>
      <c r="M20" s="356"/>
      <c r="N20" s="13"/>
      <c r="O20" s="226" t="s">
        <v>763</v>
      </c>
      <c r="P20" s="398"/>
      <c r="Q20" s="420"/>
      <c r="R20" s="421"/>
      <c r="S20" s="63"/>
    </row>
    <row r="21" spans="2:19" s="69" customFormat="1" ht="45" customHeight="1" x14ac:dyDescent="0.25">
      <c r="B21" s="368"/>
      <c r="C21" s="528"/>
      <c r="D21" s="529"/>
      <c r="E21" s="529"/>
      <c r="F21" s="530"/>
      <c r="G21" s="355" t="s">
        <v>213</v>
      </c>
      <c r="H21" s="7" t="s">
        <v>226</v>
      </c>
      <c r="I21" s="38">
        <v>46023</v>
      </c>
      <c r="J21" s="38">
        <v>46374</v>
      </c>
      <c r="K21" s="355" t="s">
        <v>225</v>
      </c>
      <c r="L21" s="355" t="s">
        <v>144</v>
      </c>
      <c r="M21" s="355" t="s">
        <v>145</v>
      </c>
      <c r="N21" s="177"/>
      <c r="O21" s="556" t="s">
        <v>856</v>
      </c>
      <c r="P21" s="498" t="s">
        <v>764</v>
      </c>
      <c r="Q21" s="174"/>
      <c r="R21" s="419">
        <v>0.5</v>
      </c>
      <c r="S21" s="175"/>
    </row>
    <row r="22" spans="2:19" s="69" customFormat="1" ht="65.25" customHeight="1" x14ac:dyDescent="0.25">
      <c r="B22" s="368"/>
      <c r="C22" s="531"/>
      <c r="D22" s="532"/>
      <c r="E22" s="532"/>
      <c r="F22" s="533"/>
      <c r="G22" s="363"/>
      <c r="H22" s="7" t="s">
        <v>227</v>
      </c>
      <c r="I22" s="38">
        <v>46023</v>
      </c>
      <c r="J22" s="38">
        <v>46374</v>
      </c>
      <c r="K22" s="363"/>
      <c r="L22" s="363"/>
      <c r="M22" s="363"/>
      <c r="N22" s="177"/>
      <c r="O22" s="557"/>
      <c r="P22" s="499"/>
      <c r="Q22" s="164"/>
      <c r="R22" s="454"/>
      <c r="S22" s="165"/>
    </row>
    <row r="23" spans="2:19" s="69" customFormat="1" ht="55.5" customHeight="1" x14ac:dyDescent="0.25">
      <c r="B23" s="368"/>
      <c r="C23" s="531"/>
      <c r="D23" s="532"/>
      <c r="E23" s="532"/>
      <c r="F23" s="533"/>
      <c r="G23" s="363"/>
      <c r="H23" s="7" t="s">
        <v>228</v>
      </c>
      <c r="I23" s="38">
        <v>46357</v>
      </c>
      <c r="J23" s="38">
        <v>46387</v>
      </c>
      <c r="K23" s="363"/>
      <c r="L23" s="363"/>
      <c r="M23" s="363"/>
      <c r="N23" s="177"/>
      <c r="O23" s="557"/>
      <c r="P23" s="499"/>
      <c r="Q23" s="164"/>
      <c r="R23" s="454"/>
      <c r="S23" s="165"/>
    </row>
    <row r="24" spans="2:19" s="69" customFormat="1" ht="66" x14ac:dyDescent="0.25">
      <c r="B24" s="368"/>
      <c r="C24" s="531"/>
      <c r="D24" s="532"/>
      <c r="E24" s="532"/>
      <c r="F24" s="533"/>
      <c r="G24" s="363"/>
      <c r="H24" s="7" t="s">
        <v>229</v>
      </c>
      <c r="I24" s="38">
        <v>46023</v>
      </c>
      <c r="J24" s="38">
        <v>46053</v>
      </c>
      <c r="K24" s="363"/>
      <c r="L24" s="363"/>
      <c r="M24" s="363"/>
      <c r="N24" s="177"/>
      <c r="O24" s="557"/>
      <c r="P24" s="499"/>
      <c r="Q24" s="164"/>
      <c r="R24" s="454"/>
      <c r="S24" s="165"/>
    </row>
    <row r="25" spans="2:19" s="69" customFormat="1" ht="51.75" customHeight="1" x14ac:dyDescent="0.25">
      <c r="B25" s="368"/>
      <c r="C25" s="531"/>
      <c r="D25" s="532"/>
      <c r="E25" s="532"/>
      <c r="F25" s="533"/>
      <c r="G25" s="363"/>
      <c r="H25" s="7" t="s">
        <v>230</v>
      </c>
      <c r="I25" s="38">
        <v>46113</v>
      </c>
      <c r="J25" s="38">
        <v>46387</v>
      </c>
      <c r="K25" s="363"/>
      <c r="L25" s="363"/>
      <c r="M25" s="363"/>
      <c r="N25" s="177"/>
      <c r="O25" s="557"/>
      <c r="P25" s="499"/>
      <c r="Q25" s="164"/>
      <c r="R25" s="454"/>
      <c r="S25" s="165"/>
    </row>
    <row r="26" spans="2:19" s="69" customFormat="1" ht="62.25" customHeight="1" x14ac:dyDescent="0.25">
      <c r="B26" s="368"/>
      <c r="C26" s="531"/>
      <c r="D26" s="532"/>
      <c r="E26" s="532"/>
      <c r="F26" s="533"/>
      <c r="G26" s="363"/>
      <c r="H26" s="7" t="s">
        <v>231</v>
      </c>
      <c r="I26" s="38">
        <v>46296</v>
      </c>
      <c r="J26" s="38">
        <v>46326</v>
      </c>
      <c r="K26" s="363"/>
      <c r="L26" s="363"/>
      <c r="M26" s="363"/>
      <c r="N26" s="177"/>
      <c r="O26" s="557"/>
      <c r="P26" s="499"/>
      <c r="Q26" s="164"/>
      <c r="R26" s="454"/>
      <c r="S26" s="165"/>
    </row>
    <row r="27" spans="2:19" s="69" customFormat="1" ht="48" customHeight="1" x14ac:dyDescent="0.25">
      <c r="B27" s="368"/>
      <c r="C27" s="531"/>
      <c r="D27" s="532"/>
      <c r="E27" s="532"/>
      <c r="F27" s="533"/>
      <c r="G27" s="363"/>
      <c r="H27" s="7" t="s">
        <v>232</v>
      </c>
      <c r="I27" s="38">
        <v>46054</v>
      </c>
      <c r="J27" s="38">
        <v>46081</v>
      </c>
      <c r="K27" s="363"/>
      <c r="L27" s="363"/>
      <c r="M27" s="363"/>
      <c r="N27" s="177"/>
      <c r="O27" s="557"/>
      <c r="P27" s="499"/>
      <c r="Q27" s="164"/>
      <c r="R27" s="454"/>
      <c r="S27" s="165"/>
    </row>
    <row r="28" spans="2:19" s="69" customFormat="1" ht="39.75" customHeight="1" x14ac:dyDescent="0.25">
      <c r="B28" s="368"/>
      <c r="C28" s="531"/>
      <c r="D28" s="532"/>
      <c r="E28" s="532"/>
      <c r="F28" s="533"/>
      <c r="G28" s="363"/>
      <c r="H28" s="7" t="s">
        <v>233</v>
      </c>
      <c r="I28" s="38">
        <v>46082</v>
      </c>
      <c r="J28" s="38">
        <v>46112</v>
      </c>
      <c r="K28" s="363"/>
      <c r="L28" s="363"/>
      <c r="M28" s="363"/>
      <c r="N28" s="177"/>
      <c r="O28" s="557"/>
      <c r="P28" s="499"/>
      <c r="Q28" s="164"/>
      <c r="R28" s="454"/>
      <c r="S28" s="165"/>
    </row>
    <row r="29" spans="2:19" s="69" customFormat="1" ht="87.75" customHeight="1" x14ac:dyDescent="0.25">
      <c r="B29" s="368"/>
      <c r="C29" s="531"/>
      <c r="D29" s="532"/>
      <c r="E29" s="532"/>
      <c r="F29" s="533"/>
      <c r="G29" s="363"/>
      <c r="H29" s="7" t="s">
        <v>234</v>
      </c>
      <c r="I29" s="38">
        <v>46023</v>
      </c>
      <c r="J29" s="38">
        <v>46387</v>
      </c>
      <c r="K29" s="363"/>
      <c r="L29" s="363"/>
      <c r="M29" s="363"/>
      <c r="N29" s="177"/>
      <c r="O29" s="557"/>
      <c r="P29" s="499"/>
      <c r="Q29" s="164"/>
      <c r="R29" s="454"/>
      <c r="S29" s="165"/>
    </row>
    <row r="30" spans="2:19" s="69" customFormat="1" ht="60" customHeight="1" x14ac:dyDescent="0.25">
      <c r="B30" s="368"/>
      <c r="C30" s="531"/>
      <c r="D30" s="532"/>
      <c r="E30" s="532"/>
      <c r="F30" s="533"/>
      <c r="G30" s="363"/>
      <c r="H30" s="7" t="s">
        <v>235</v>
      </c>
      <c r="I30" s="38">
        <v>46023</v>
      </c>
      <c r="J30" s="38">
        <v>46265</v>
      </c>
      <c r="K30" s="363"/>
      <c r="L30" s="363"/>
      <c r="M30" s="363"/>
      <c r="N30" s="177"/>
      <c r="O30" s="557"/>
      <c r="P30" s="499"/>
      <c r="Q30" s="164"/>
      <c r="R30" s="454"/>
      <c r="S30" s="165"/>
    </row>
    <row r="31" spans="2:19" s="69" customFormat="1" ht="49.5" x14ac:dyDescent="0.25">
      <c r="B31" s="368"/>
      <c r="C31" s="531"/>
      <c r="D31" s="532"/>
      <c r="E31" s="532"/>
      <c r="F31" s="533"/>
      <c r="G31" s="363"/>
      <c r="H31" s="7" t="s">
        <v>236</v>
      </c>
      <c r="I31" s="38">
        <v>46054</v>
      </c>
      <c r="J31" s="38">
        <v>46234</v>
      </c>
      <c r="K31" s="363"/>
      <c r="L31" s="363"/>
      <c r="M31" s="363"/>
      <c r="N31" s="177"/>
      <c r="O31" s="557"/>
      <c r="P31" s="499"/>
      <c r="Q31" s="164"/>
      <c r="R31" s="454"/>
      <c r="S31" s="165"/>
    </row>
    <row r="32" spans="2:19" s="69" customFormat="1" ht="62.25" customHeight="1" x14ac:dyDescent="0.25">
      <c r="B32" s="368"/>
      <c r="C32" s="531"/>
      <c r="D32" s="532"/>
      <c r="E32" s="532"/>
      <c r="F32" s="533"/>
      <c r="G32" s="363"/>
      <c r="H32" s="7" t="s">
        <v>237</v>
      </c>
      <c r="I32" s="38">
        <v>46054</v>
      </c>
      <c r="J32" s="38">
        <v>46203</v>
      </c>
      <c r="K32" s="363"/>
      <c r="L32" s="363"/>
      <c r="M32" s="363"/>
      <c r="N32" s="177"/>
      <c r="O32" s="557"/>
      <c r="P32" s="499"/>
      <c r="Q32" s="61"/>
      <c r="R32" s="454"/>
      <c r="S32" s="165"/>
    </row>
    <row r="33" spans="2:19" s="69" customFormat="1" ht="54" customHeight="1" x14ac:dyDescent="0.25">
      <c r="B33" s="368"/>
      <c r="C33" s="531"/>
      <c r="D33" s="532"/>
      <c r="E33" s="532"/>
      <c r="F33" s="533"/>
      <c r="G33" s="363"/>
      <c r="H33" s="7" t="s">
        <v>238</v>
      </c>
      <c r="I33" s="38">
        <v>46082</v>
      </c>
      <c r="J33" s="38">
        <v>46295</v>
      </c>
      <c r="K33" s="363"/>
      <c r="L33" s="363"/>
      <c r="M33" s="363"/>
      <c r="N33" s="177"/>
      <c r="O33" s="557"/>
      <c r="P33" s="499"/>
      <c r="Q33" s="164"/>
      <c r="R33" s="454"/>
      <c r="S33" s="165"/>
    </row>
    <row r="34" spans="2:19" s="69" customFormat="1" ht="65.25" customHeight="1" x14ac:dyDescent="0.25">
      <c r="B34" s="368"/>
      <c r="C34" s="531"/>
      <c r="D34" s="532"/>
      <c r="E34" s="532"/>
      <c r="F34" s="533"/>
      <c r="G34" s="363"/>
      <c r="H34" s="7" t="s">
        <v>239</v>
      </c>
      <c r="I34" s="38"/>
      <c r="J34" s="38"/>
      <c r="K34" s="363"/>
      <c r="L34" s="363"/>
      <c r="M34" s="363"/>
      <c r="N34" s="177"/>
      <c r="O34" s="557"/>
      <c r="P34" s="499"/>
      <c r="Q34" s="164"/>
      <c r="R34" s="454"/>
      <c r="S34" s="165"/>
    </row>
    <row r="35" spans="2:19" s="69" customFormat="1" ht="49.5" x14ac:dyDescent="0.25">
      <c r="B35" s="368"/>
      <c r="C35" s="531"/>
      <c r="D35" s="532"/>
      <c r="E35" s="532"/>
      <c r="F35" s="533"/>
      <c r="G35" s="363"/>
      <c r="H35" s="7" t="s">
        <v>240</v>
      </c>
      <c r="I35" s="38">
        <v>46082</v>
      </c>
      <c r="J35" s="38">
        <v>46356</v>
      </c>
      <c r="K35" s="363"/>
      <c r="L35" s="363"/>
      <c r="M35" s="363"/>
      <c r="N35" s="177"/>
      <c r="O35" s="557"/>
      <c r="P35" s="499"/>
      <c r="Q35" s="164"/>
      <c r="R35" s="454"/>
      <c r="S35" s="165"/>
    </row>
    <row r="36" spans="2:19" s="69" customFormat="1" ht="53.25" customHeight="1" x14ac:dyDescent="0.25">
      <c r="B36" s="368"/>
      <c r="C36" s="531"/>
      <c r="D36" s="532"/>
      <c r="E36" s="532"/>
      <c r="F36" s="533"/>
      <c r="G36" s="363"/>
      <c r="H36" s="7" t="s">
        <v>241</v>
      </c>
      <c r="I36" s="38">
        <v>46235</v>
      </c>
      <c r="J36" s="38">
        <v>46265</v>
      </c>
      <c r="K36" s="363"/>
      <c r="L36" s="363"/>
      <c r="M36" s="363"/>
      <c r="N36" s="177"/>
      <c r="O36" s="557"/>
      <c r="P36" s="499"/>
      <c r="Q36" s="164"/>
      <c r="R36" s="454"/>
      <c r="S36" s="165"/>
    </row>
    <row r="37" spans="2:19" s="69" customFormat="1" ht="67.5" customHeight="1" x14ac:dyDescent="0.25">
      <c r="B37" s="368"/>
      <c r="C37" s="531"/>
      <c r="D37" s="532"/>
      <c r="E37" s="532"/>
      <c r="F37" s="533"/>
      <c r="G37" s="363"/>
      <c r="H37" s="7" t="s">
        <v>242</v>
      </c>
      <c r="I37" s="38">
        <v>46296</v>
      </c>
      <c r="J37" s="38">
        <v>46326</v>
      </c>
      <c r="K37" s="363"/>
      <c r="L37" s="363"/>
      <c r="M37" s="363"/>
      <c r="N37" s="177"/>
      <c r="O37" s="557"/>
      <c r="P37" s="499"/>
      <c r="Q37" s="164"/>
      <c r="R37" s="454"/>
      <c r="S37" s="165"/>
    </row>
    <row r="38" spans="2:19" s="69" customFormat="1" ht="45" customHeight="1" x14ac:dyDescent="0.25">
      <c r="B38" s="368"/>
      <c r="C38" s="531"/>
      <c r="D38" s="532"/>
      <c r="E38" s="532"/>
      <c r="F38" s="533"/>
      <c r="G38" s="363"/>
      <c r="H38" s="7" t="s">
        <v>243</v>
      </c>
      <c r="I38" s="38">
        <v>46203</v>
      </c>
      <c r="J38" s="38">
        <v>46387</v>
      </c>
      <c r="K38" s="363"/>
      <c r="L38" s="363"/>
      <c r="M38" s="363"/>
      <c r="N38" s="177"/>
      <c r="O38" s="557"/>
      <c r="P38" s="499"/>
      <c r="Q38" s="164"/>
      <c r="R38" s="454"/>
      <c r="S38" s="165"/>
    </row>
    <row r="39" spans="2:19" s="69" customFormat="1" ht="47.25" customHeight="1" x14ac:dyDescent="0.25">
      <c r="B39" s="368"/>
      <c r="C39" s="531"/>
      <c r="D39" s="532"/>
      <c r="E39" s="532"/>
      <c r="F39" s="533"/>
      <c r="G39" s="363"/>
      <c r="H39" s="7" t="s">
        <v>244</v>
      </c>
      <c r="I39" s="38">
        <v>46235</v>
      </c>
      <c r="J39" s="38">
        <v>46265</v>
      </c>
      <c r="K39" s="363"/>
      <c r="L39" s="363"/>
      <c r="M39" s="363"/>
      <c r="N39" s="177"/>
      <c r="O39" s="557"/>
      <c r="P39" s="499"/>
      <c r="Q39" s="164"/>
      <c r="R39" s="454"/>
      <c r="S39" s="165"/>
    </row>
    <row r="40" spans="2:19" s="69" customFormat="1" ht="32.25" customHeight="1" x14ac:dyDescent="0.25">
      <c r="B40" s="368"/>
      <c r="C40" s="531"/>
      <c r="D40" s="532"/>
      <c r="E40" s="532"/>
      <c r="F40" s="533"/>
      <c r="G40" s="363"/>
      <c r="H40" s="7" t="s">
        <v>245</v>
      </c>
      <c r="I40" s="38">
        <v>46357</v>
      </c>
      <c r="J40" s="38">
        <v>46387</v>
      </c>
      <c r="K40" s="363"/>
      <c r="L40" s="363"/>
      <c r="M40" s="363"/>
      <c r="N40" s="177"/>
      <c r="O40" s="557"/>
      <c r="P40" s="499"/>
      <c r="Q40" s="164"/>
      <c r="R40" s="454"/>
      <c r="S40" s="165"/>
    </row>
    <row r="41" spans="2:19" s="69" customFormat="1" ht="30.75" customHeight="1" x14ac:dyDescent="0.25">
      <c r="B41" s="368"/>
      <c r="C41" s="531"/>
      <c r="D41" s="532"/>
      <c r="E41" s="532"/>
      <c r="F41" s="533"/>
      <c r="G41" s="363"/>
      <c r="H41" s="7" t="s">
        <v>246</v>
      </c>
      <c r="I41" s="38">
        <v>46174</v>
      </c>
      <c r="J41" s="38">
        <v>46203</v>
      </c>
      <c r="K41" s="363"/>
      <c r="L41" s="363"/>
      <c r="M41" s="363"/>
      <c r="N41" s="177"/>
      <c r="O41" s="557"/>
      <c r="P41" s="499"/>
      <c r="Q41" s="164"/>
      <c r="R41" s="454"/>
      <c r="S41" s="165"/>
    </row>
    <row r="42" spans="2:19" s="69" customFormat="1" ht="39" customHeight="1" x14ac:dyDescent="0.25">
      <c r="B42" s="368"/>
      <c r="C42" s="534"/>
      <c r="D42" s="535"/>
      <c r="E42" s="535"/>
      <c r="F42" s="536"/>
      <c r="G42" s="356"/>
      <c r="H42" s="7" t="s">
        <v>247</v>
      </c>
      <c r="I42" s="38">
        <v>46174</v>
      </c>
      <c r="J42" s="38">
        <v>46203</v>
      </c>
      <c r="K42" s="356"/>
      <c r="L42" s="356"/>
      <c r="M42" s="356"/>
      <c r="N42" s="176"/>
      <c r="O42" s="558"/>
      <c r="P42" s="500"/>
      <c r="Q42" s="164"/>
      <c r="R42" s="420"/>
      <c r="S42" s="165"/>
    </row>
    <row r="43" spans="2:19" s="69" customFormat="1" ht="115.5" x14ac:dyDescent="0.25">
      <c r="B43" s="368"/>
      <c r="C43" s="538"/>
      <c r="D43" s="539"/>
      <c r="E43" s="539"/>
      <c r="F43" s="540"/>
      <c r="G43" s="39" t="s">
        <v>213</v>
      </c>
      <c r="H43" s="40" t="s">
        <v>248</v>
      </c>
      <c r="I43" s="41">
        <v>46023</v>
      </c>
      <c r="J43" s="41">
        <v>46082</v>
      </c>
      <c r="K43" s="40" t="s">
        <v>249</v>
      </c>
      <c r="L43" s="17" t="s">
        <v>101</v>
      </c>
      <c r="M43" s="17" t="s">
        <v>102</v>
      </c>
      <c r="N43" s="13"/>
      <c r="O43" s="230" t="s">
        <v>765</v>
      </c>
      <c r="P43" s="163" t="s">
        <v>766</v>
      </c>
      <c r="Q43" s="164"/>
      <c r="R43" s="231" t="s">
        <v>767</v>
      </c>
      <c r="S43" s="165"/>
    </row>
    <row r="44" spans="2:19" s="69" customFormat="1" ht="124.5" customHeight="1" x14ac:dyDescent="0.25">
      <c r="B44" s="369"/>
      <c r="C44" s="538"/>
      <c r="D44" s="539"/>
      <c r="E44" s="539"/>
      <c r="F44" s="540"/>
      <c r="G44" s="39" t="s">
        <v>213</v>
      </c>
      <c r="H44" s="40" t="s">
        <v>250</v>
      </c>
      <c r="I44" s="41">
        <v>46023</v>
      </c>
      <c r="J44" s="41">
        <v>46112</v>
      </c>
      <c r="K44" s="40" t="s">
        <v>251</v>
      </c>
      <c r="L44" s="17" t="s">
        <v>101</v>
      </c>
      <c r="M44" s="17" t="s">
        <v>102</v>
      </c>
      <c r="N44" s="13"/>
      <c r="O44" s="230" t="s">
        <v>768</v>
      </c>
      <c r="P44" s="163" t="s">
        <v>769</v>
      </c>
      <c r="Q44" s="164"/>
      <c r="R44" s="231" t="s">
        <v>767</v>
      </c>
      <c r="S44" s="165"/>
    </row>
    <row r="45" spans="2:19" s="69" customFormat="1" ht="17.25" thickBot="1" x14ac:dyDescent="0.3">
      <c r="B45" s="52"/>
      <c r="C45" s="53"/>
      <c r="D45" s="54"/>
      <c r="E45" s="54"/>
      <c r="F45" s="77"/>
      <c r="G45" s="77"/>
      <c r="H45" s="7"/>
      <c r="I45" s="56"/>
      <c r="J45" s="56"/>
      <c r="K45" s="7"/>
      <c r="L45" s="17"/>
      <c r="M45" s="17"/>
      <c r="N45" s="13"/>
      <c r="O45" s="166"/>
      <c r="P45" s="167"/>
      <c r="Q45" s="167"/>
      <c r="R45" s="167"/>
      <c r="S45" s="168"/>
    </row>
    <row r="46" spans="2:19" s="69" customFormat="1" ht="21" thickBot="1" x14ac:dyDescent="0.3">
      <c r="B46" s="375" t="s">
        <v>18</v>
      </c>
      <c r="C46" s="376"/>
      <c r="D46" s="376"/>
      <c r="E46" s="376"/>
      <c r="F46" s="376"/>
      <c r="G46" s="376"/>
      <c r="H46" s="376"/>
      <c r="I46" s="376"/>
      <c r="J46" s="376"/>
      <c r="K46" s="376"/>
      <c r="L46" s="376"/>
      <c r="M46" s="377"/>
      <c r="N46" s="83">
        <f>SUM(N1:N14)</f>
        <v>0</v>
      </c>
      <c r="O46" s="169"/>
      <c r="P46" s="170"/>
      <c r="Q46" s="170"/>
      <c r="R46" s="170"/>
      <c r="S46" s="171"/>
    </row>
    <row r="47" spans="2:19" s="69" customFormat="1" ht="77.25" customHeight="1" x14ac:dyDescent="0.25">
      <c r="B47" s="402"/>
      <c r="C47" s="403"/>
      <c r="D47" s="403"/>
      <c r="E47" s="403"/>
      <c r="F47" s="403"/>
      <c r="G47" s="403"/>
      <c r="H47" s="403"/>
      <c r="I47" s="403"/>
      <c r="J47" s="403"/>
      <c r="K47" s="403"/>
      <c r="L47" s="403"/>
      <c r="M47" s="403"/>
      <c r="N47" s="404"/>
    </row>
    <row r="48" spans="2:19" s="69" customFormat="1" ht="21" x14ac:dyDescent="0.25">
      <c r="B48" s="381" t="s">
        <v>19</v>
      </c>
      <c r="C48" s="382"/>
      <c r="D48" s="382"/>
      <c r="E48" s="382"/>
      <c r="F48" s="382"/>
      <c r="G48" s="382"/>
      <c r="H48" s="382" t="s">
        <v>20</v>
      </c>
      <c r="I48" s="382"/>
      <c r="J48" s="382"/>
      <c r="K48" s="382" t="s">
        <v>21</v>
      </c>
      <c r="L48" s="382"/>
      <c r="M48" s="382"/>
      <c r="N48" s="383"/>
    </row>
    <row r="49" spans="2:14" s="69" customFormat="1" ht="17.25" thickBot="1" x14ac:dyDescent="0.3">
      <c r="B49" s="370" t="s">
        <v>252</v>
      </c>
      <c r="C49" s="371"/>
      <c r="D49" s="371"/>
      <c r="E49" s="371"/>
      <c r="F49" s="371"/>
      <c r="G49" s="371"/>
      <c r="H49" s="371" t="s">
        <v>196</v>
      </c>
      <c r="I49" s="371"/>
      <c r="J49" s="371"/>
      <c r="K49" s="371" t="s">
        <v>104</v>
      </c>
      <c r="L49" s="371"/>
      <c r="M49" s="371"/>
      <c r="N49" s="401"/>
    </row>
    <row r="50" spans="2:14" s="80" customFormat="1" ht="17.25" x14ac:dyDescent="0.25"/>
  </sheetData>
  <mergeCells count="70">
    <mergeCell ref="B2:F5"/>
    <mergeCell ref="G2:N2"/>
    <mergeCell ref="G3:N3"/>
    <mergeCell ref="G4:H4"/>
    <mergeCell ref="I4:J4"/>
    <mergeCell ref="K4:L4"/>
    <mergeCell ref="M4:N4"/>
    <mergeCell ref="G5:H5"/>
    <mergeCell ref="I5:J5"/>
    <mergeCell ref="K5:L5"/>
    <mergeCell ref="M5:N5"/>
    <mergeCell ref="I7:N7"/>
    <mergeCell ref="B8:H8"/>
    <mergeCell ref="I8:N8"/>
    <mergeCell ref="B10:H10"/>
    <mergeCell ref="I10:N10"/>
    <mergeCell ref="B9:H9"/>
    <mergeCell ref="I9:N9"/>
    <mergeCell ref="B7:H7"/>
    <mergeCell ref="L18:L20"/>
    <mergeCell ref="B18:B20"/>
    <mergeCell ref="B11:H11"/>
    <mergeCell ref="I11:N11"/>
    <mergeCell ref="B12:B13"/>
    <mergeCell ref="C12:F12"/>
    <mergeCell ref="G12:G13"/>
    <mergeCell ref="H12:H13"/>
    <mergeCell ref="I12:J12"/>
    <mergeCell ref="K12:K13"/>
    <mergeCell ref="B14:B17"/>
    <mergeCell ref="C14:C16"/>
    <mergeCell ref="D14:D16"/>
    <mergeCell ref="E14:E16"/>
    <mergeCell ref="F14:F16"/>
    <mergeCell ref="C17:F17"/>
    <mergeCell ref="B21:B44"/>
    <mergeCell ref="C21:F42"/>
    <mergeCell ref="G21:G42"/>
    <mergeCell ref="K21:K42"/>
    <mergeCell ref="K18:K20"/>
    <mergeCell ref="B49:G49"/>
    <mergeCell ref="H49:J49"/>
    <mergeCell ref="K49:N49"/>
    <mergeCell ref="B46:M46"/>
    <mergeCell ref="B47:N47"/>
    <mergeCell ref="B48:G48"/>
    <mergeCell ref="H48:J48"/>
    <mergeCell ref="K48:N48"/>
    <mergeCell ref="O12:O13"/>
    <mergeCell ref="P12:P13"/>
    <mergeCell ref="M21:M42"/>
    <mergeCell ref="C43:F43"/>
    <mergeCell ref="C44:F44"/>
    <mergeCell ref="L21:L42"/>
    <mergeCell ref="C18:F20"/>
    <mergeCell ref="O21:O42"/>
    <mergeCell ref="P21:P42"/>
    <mergeCell ref="P18:P20"/>
    <mergeCell ref="M18:M20"/>
    <mergeCell ref="L12:L13"/>
    <mergeCell ref="M12:M13"/>
    <mergeCell ref="N12:N13"/>
    <mergeCell ref="G14:G16"/>
    <mergeCell ref="G18:G20"/>
    <mergeCell ref="R21:R42"/>
    <mergeCell ref="R12:R13"/>
    <mergeCell ref="S12:S13"/>
    <mergeCell ref="Q12:Q13"/>
    <mergeCell ref="R18:R20"/>
    <mergeCell ref="Q18:Q20"/>
  </mergeCells>
  <phoneticPr fontId="13" type="noConversion"/>
  <conditionalFormatting sqref="J14:J201">
    <cfRule type="expression" dxfId="29" priority="1">
      <formula>AND(TODAY()&gt;=I14,TODAY()&gt;J14)</formula>
    </cfRule>
    <cfRule type="expression" dxfId="28" priority="2">
      <formula>AND(TODAY()&gt;=I14,TODAY()&lt;=J14,J14-TODAY()&lt;=30)</formula>
    </cfRule>
    <cfRule type="expression" dxfId="27" priority="3">
      <formula>_xludf.AND(_xludf.TODAY()&gt;=I14, _xludf.TODAY()&lt;=J14-3)</formula>
    </cfRule>
  </conditionalFormatting>
  <hyperlinks>
    <hyperlink ref="P14" r:id="rId1" display="\\172.16.0.203\publica-hjrv-2023\41 - PLANEACION\POA 2026\SEGURIDAD Y SALUD EN EL TRABAJO\Política de Gestión Ambiental" xr:uid="{9B2DE909-9908-4E83-9AD9-1637EFC81673}"/>
    <hyperlink ref="P15" r:id="rId2" display="\\172.16.0.203\publica-hjrv-2023\41 - PLANEACION\POA 2026\SEGURIDAD Y SALUD EN EL TRABAJO\Política de Gestión Ambiental" xr:uid="{A88D267C-ABE9-4681-A39F-F8EB760ED9F7}"/>
    <hyperlink ref="P16" r:id="rId3" xr:uid="{BE5019EE-1B56-464D-956E-D0F54EB8CF9B}"/>
    <hyperlink ref="P17" r:id="rId4" xr:uid="{9F8293E1-2F10-4A95-8BDB-06C79812F888}"/>
    <hyperlink ref="P18" r:id="rId5" xr:uid="{8B60270F-4C83-49F2-9A51-F3BD733F57E8}"/>
    <hyperlink ref="P21" r:id="rId6" xr:uid="{3C6C21C8-C272-4082-92B9-9D961F7A32C2}"/>
    <hyperlink ref="P43" r:id="rId7" xr:uid="{EB701A26-823D-4D19-9DEB-F268E0887177}"/>
    <hyperlink ref="P44" r:id="rId8" xr:uid="{95AF0AD5-3D3B-4F49-B56B-3855B9D3B878}"/>
  </hyperlinks>
  <pageMargins left="0.7" right="0.7" top="0.75" bottom="0.75" header="0.3" footer="0.3"/>
  <drawing r:id="rId9"/>
  <legacyDrawing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18</vt:i4>
      </vt:variant>
      <vt:variant>
        <vt:lpstr>Rangos con nombre</vt:lpstr>
      </vt:variant>
      <vt:variant>
        <vt:i4>2</vt:i4>
      </vt:variant>
    </vt:vector>
  </HeadingPairs>
  <TitlesOfParts>
    <vt:vector size="20" baseType="lpstr">
      <vt:lpstr>PLANEACIÓN</vt:lpstr>
      <vt:lpstr>FORMATO</vt:lpstr>
      <vt:lpstr>CUMPLIMIENTO</vt:lpstr>
      <vt:lpstr>CI</vt:lpstr>
      <vt:lpstr>SUBGERENCIA</vt:lpstr>
      <vt:lpstr>SUBDIRECCIÓN CIENTIFICA</vt:lpstr>
      <vt:lpstr>CALIDAD</vt:lpstr>
      <vt:lpstr>TH</vt:lpstr>
      <vt:lpstr>SST</vt:lpstr>
      <vt:lpstr>ALMACEN E INFRAESTRUCTURA</vt:lpstr>
      <vt:lpstr>CARTERA Y FACTURACIÓN</vt:lpstr>
      <vt:lpstr>PRESUPUESTO</vt:lpstr>
      <vt:lpstr>CONTABILIDAD</vt:lpstr>
      <vt:lpstr>SIAU</vt:lpstr>
      <vt:lpstr>PROYECTOS</vt:lpstr>
      <vt:lpstr>COSTOS</vt:lpstr>
      <vt:lpstr>CONTRATACIÓN</vt:lpstr>
      <vt:lpstr>SISTEMAS</vt:lpstr>
      <vt:lpstr>CI!Área_de_impresión</vt:lpstr>
      <vt:lpstr>FORMATO!Área_de_impresión</vt:lpstr>
    </vt:vector>
  </TitlesOfParts>
  <Company>Dixguel03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SGI</dc:creator>
  <cp:lastModifiedBy>Samanta De La Hoz</cp:lastModifiedBy>
  <cp:lastPrinted>2026-08-04T14:20:13Z</cp:lastPrinted>
  <dcterms:created xsi:type="dcterms:W3CDTF">2024-02-26T14:37:33Z</dcterms:created>
  <dcterms:modified xsi:type="dcterms:W3CDTF">2026-08-05T01:41:49Z</dcterms:modified>
</cp:coreProperties>
</file>